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Overview" sheetId="1" r:id="rId4"/>
    <sheet state="visible" name="⚙️ General" sheetId="2" r:id="rId5"/>
    <sheet state="visible" name="🏠 Home page" sheetId="3" r:id="rId6"/>
    <sheet state="visible" name="📂  Category page" sheetId="4" r:id="rId7"/>
    <sheet state="visible" name="💄 Product page" sheetId="5" r:id="rId8"/>
    <sheet state="visible" name="🛬  Landing page" sheetId="6" r:id="rId9"/>
    <sheet state="visible" name="🛒  Cart page" sheetId="7" r:id="rId10"/>
    <sheet state="visible" name="💳  Checkout page" sheetId="8" r:id="rId11"/>
    <sheet state="visible" name="🙏  Thank you page" sheetId="9" r:id="rId12"/>
  </sheets>
  <definedNames/>
  <calcPr/>
</workbook>
</file>

<file path=xl/sharedStrings.xml><?xml version="1.0" encoding="utf-8"?>
<sst xmlns="http://schemas.openxmlformats.org/spreadsheetml/2006/main" count="1059" uniqueCount="330">
  <si>
    <t>📊</t>
  </si>
  <si>
    <t>Pages</t>
  </si>
  <si>
    <t>All Tasks</t>
  </si>
  <si>
    <t>To Improve</t>
  </si>
  <si>
    <t>To Do</t>
  </si>
  <si>
    <t>Done</t>
  </si>
  <si>
    <t>%</t>
  </si>
  <si>
    <t>Completion Bar</t>
  </si>
  <si>
    <t>Page Importancy</t>
  </si>
  <si>
    <t>General</t>
  </si>
  <si>
    <t>Home page</t>
  </si>
  <si>
    <t>Category page</t>
  </si>
  <si>
    <t xml:space="preserve"> </t>
  </si>
  <si>
    <t>Product page</t>
  </si>
  <si>
    <t>Landing page</t>
  </si>
  <si>
    <t xml:space="preserve">  </t>
  </si>
  <si>
    <t>Cart page</t>
  </si>
  <si>
    <t>Checkout page</t>
  </si>
  <si>
    <t xml:space="preserve">Thank you page </t>
  </si>
  <si>
    <t>In total</t>
  </si>
  <si>
    <t>👉</t>
  </si>
  <si>
    <t>To start using the spreadsheet, you need to create your version by clicking File &gt; Make a copy</t>
  </si>
  <si>
    <t>👥</t>
  </si>
  <si>
    <t>Would you like to share the spreadsheet with your clients?</t>
  </si>
  <si>
    <t>If you are an agency or a freelancer and you would like to share the spreadsheet with your clients, either as a manual CRO audit report or as a bonus to your services, you need to purchase the extended license.</t>
  </si>
  <si>
    <t>E-commerce Checklist 🌟 Extended License (Notion file + Google Sheets)</t>
  </si>
  <si>
    <t>The extended license still doesn't allow you to resell the checklist as a standalone digital product, privately or publicly.</t>
  </si>
  <si>
    <t>©</t>
  </si>
  <si>
    <t>Re-distribute of Item as stock, in a tool or template, or with source files is not allowed. You can’t do this with an Item either on its own or bundled with other items, and even if you modify the Item. You can’t re-distribute or make available the Item as-is or with superficial modifications. These things are not allowed even if the redistribution is for Free. A number of copies of selling in respect to each license are shown above</t>
  </si>
  <si>
    <t>About the author - Jaka Šmid - www.conversion.design</t>
  </si>
  <si>
    <t>⚙️</t>
  </si>
  <si>
    <t>General - CRO Checkpoint</t>
  </si>
  <si>
    <t>Example</t>
  </si>
  <si>
    <t>Evaluation</t>
  </si>
  <si>
    <t>Factor</t>
  </si>
  <si>
    <t>Impact</t>
  </si>
  <si>
    <t>Cost</t>
  </si>
  <si>
    <t>Cost for Sum</t>
  </si>
  <si>
    <t>Sum</t>
  </si>
  <si>
    <t>Max</t>
  </si>
  <si>
    <t>Priority</t>
  </si>
  <si>
    <t>Main pages (home page, landing page, product page) load quickly (5 seconds or less)</t>
  </si>
  <si>
    <t>Bad</t>
  </si>
  <si>
    <t>Every page has a CTA (even 404 error pages, result page with 0 results, blog posts, about us page)</t>
  </si>
  <si>
    <t>Things that are clickable (like buttons) are obviously pressable (hover states, rounded corners, subtle gradient, blue underlined links)</t>
  </si>
  <si>
    <t>Cookie notification bar can be easily closed or approved (under 2 seconds)</t>
  </si>
  <si>
    <t>The site offers wishlists which is the easiest first step in the checkout process</t>
  </si>
  <si>
    <t xml:space="preserve">Button labels and link labels start with a verb and time (e.g. "Shop Now") </t>
  </si>
  <si>
    <t>Items that aren't clickable do not have characteristics that suggest that they are</t>
  </si>
  <si>
    <t>Can be Improved</t>
  </si>
  <si>
    <t>There is sufficient space between action targets (buttons, forms) to prevent the user from hitting multiple or incorrect targets</t>
  </si>
  <si>
    <t>The store offers upsell opportunities between the checkout page and thank you page; if the user decides to add another product to the order, he doesn't need to input all the payment info again</t>
  </si>
  <si>
    <t>The shop's logo is placed in the same location on every page; clicking the logo returns the user to the most logical page (e.g. home page)</t>
  </si>
  <si>
    <t>The website uses subtle micro-animations (e.g. pulses) to emphasise the main CTA on every page</t>
  </si>
  <si>
    <t>The site doesn't include annoying pop-ups at the wrong time (too early in the process)</t>
  </si>
  <si>
    <t>The home page promotes site-wide offers at the top of the page (e.g. Free Shipping) with urgency and scarcity triggers ("Only today") and a linked CTA ("Shop best-sellers now")</t>
  </si>
  <si>
    <t>The top bar with a site-wide offer is prominent, with a clear CTA</t>
  </si>
  <si>
    <t>👀</t>
  </si>
  <si>
    <t>Navigation</t>
  </si>
  <si>
    <t>The navigation system is broad and shallow (many items per menu level) rather than deep (many menu levels)</t>
  </si>
  <si>
    <t>Good navigational feedback is provided (e.g. showing active state of where you are on the site)</t>
  </si>
  <si>
    <t>Category labels accurately describe the information in the category</t>
  </si>
  <si>
    <t>Navigation items are ordered in the most logical or task-oriented manner (with the less important corporate information at the bottom)</t>
  </si>
  <si>
    <t>Main navigation doesn't include unnecessary links (e.g. privacy policy, return policy, and terms and conditions)</t>
  </si>
  <si>
    <t>Store uses sticky navigation, so the categories, first page, search and cart widget are easily accessible all the time</t>
  </si>
  <si>
    <t>🔍</t>
  </si>
  <si>
    <t>Search bar</t>
  </si>
  <si>
    <t>The home page contains a prominent search box near the top (or top-right) of the website</t>
  </si>
  <si>
    <t>The search bar has an auto-complete and auto-suggest option</t>
  </si>
  <si>
    <t>Auto-suggest searches through categories and products</t>
  </si>
  <si>
    <t>The search results page shows the user what was searched for; it is easy to edit and resubmit the search</t>
  </si>
  <si>
    <t>Search results are clear, useful, and ranked by relevance and how many results were retrieved</t>
  </si>
  <si>
    <t>If no results are returned, the search engine gracefully ("oh, snap") offers ideas or options for improving the query based on identifiable problems with the user's input</t>
  </si>
  <si>
    <t>The most common queries (as reflected in analytics) produce useful results</t>
  </si>
  <si>
    <t>The search engine includes templates, examples or hints on how it can be used effectively: verb + item (e.g. search "men's hat, blue leggings, XL pullovers")</t>
  </si>
  <si>
    <t>The search box is long enough to handle common query lengths</t>
  </si>
  <si>
    <t>The search box gives results if you press Enter</t>
  </si>
  <si>
    <t>The search box contains a "magnifying glass" icon that clearly represents the search function</t>
  </si>
  <si>
    <t>Once you click on the search field and before you type in anything, the search gives you hints of your recent searches or trending searches</t>
  </si>
  <si>
    <t>The search engine provides automatic spell checking and searches for plurals and synonyms</t>
  </si>
  <si>
    <t>🛒</t>
  </si>
  <si>
    <t>Cart widget in the header</t>
  </si>
  <si>
    <t>Cart widget is easibly accesible on every page in the top-right corner</t>
  </si>
  <si>
    <t>Mini cart widget includes the total price, total discount, number of items, all items in the cart (on hover) and it's prominent on every page</t>
  </si>
  <si>
    <t>If the store has a free shipping option, the cart widget clearly states how far away the user is from getting free shipping</t>
  </si>
  <si>
    <t>A link to both the basket and checkout is clearly visible on the mini-cart widget</t>
  </si>
  <si>
    <t>Empty cart widget has (on hover) CTA to "Shop our best-sellers"</t>
  </si>
  <si>
    <t>⬇️</t>
  </si>
  <si>
    <t>Footer</t>
  </si>
  <si>
    <t>Footer highlights benefits of shopping at the store (e.g. free shipping, returns, money back, 19k products shipped this month, contact information)</t>
  </si>
  <si>
    <t>Footer contains a "Back to top" link so the user can easily go back to the top</t>
  </si>
  <si>
    <t>It is clear that there is a real organisation behind the site (e.g. there is a physical address or a photo of the office)</t>
  </si>
  <si>
    <t>It is easy to see the return policy, privacy policy and terms &amp; conditions on any given page with one click</t>
  </si>
  <si>
    <t>Footer shows trust icons / seal badges (e.g. verified by Norton) along with reassuring copy (e.g. "Shop with confidence")</t>
  </si>
  <si>
    <t>Footer includes links to social networks and a total number of likes/followers (so that the user can check them for trust)</t>
  </si>
  <si>
    <t>Footer includes links to main categories</t>
  </si>
  <si>
    <t>🏠</t>
  </si>
  <si>
    <t>Home page - CRO Checkpoint</t>
  </si>
  <si>
    <t>The home page promotes site-wide offers on top of the page (e.g. Free Shipping) with urgency and scarcity triggers</t>
  </si>
  <si>
    <t xml:space="preserve">The home page is professionally designed, not overloaded, and it creates a positive first impression </t>
  </si>
  <si>
    <t>Once you land on the homepage, you know the main products that the store is selling</t>
  </si>
  <si>
    <t>The home page follows a clear, straightfowrard visual hierarchy</t>
  </si>
  <si>
    <t>The value proposition is clearly stated on the home page (e.g. with a tagline or welcome blurb)</t>
  </si>
  <si>
    <t>The home page contains meaningful high-quality graphics, not clip art or pictures of models</t>
  </si>
  <si>
    <t>The home page contains one or two (e.g. Shop for men, Shop for women) visually prominent CTAs above the fold and it has relevant copy (e.g. Start shopping)</t>
  </si>
  <si>
    <t>The home page highlights any specific deals, special offers or urgency offers near the top</t>
  </si>
  <si>
    <t>The home page highlights the main benefits of shopping with you (e.g. "Vegan friendly", "We give back to charity", "Not tested on animals", "19,222 products successfully shipped and delivered this month alone")</t>
  </si>
  <si>
    <t>The most important product categories are shown first, with descriptive photos near the top of the homepage</t>
  </si>
  <si>
    <t>The store uses special category pages (best-sellers, new, sale, "30% off", etc.) that take users into a shopping mode</t>
  </si>
  <si>
    <t>There is a short list of the most important products supplemented with links on the home page</t>
  </si>
  <si>
    <t>The home page contains an option for customers to contact the store (e.g. live chat, email, or phone number)</t>
  </si>
  <si>
    <t>The home page shows recently viewed items for returning visitors</t>
  </si>
  <si>
    <t>The story of the founders behind the product and store is shown, along with their mission and vision</t>
  </si>
  <si>
    <t>💬</t>
  </si>
  <si>
    <t>Social proof</t>
  </si>
  <si>
    <t>The home page contains general customer reviews or product specifics with a link to the product itself</t>
  </si>
  <si>
    <t>The home page shows overall store ratings from authoritative review sites (e.g. Trustpilot, Reviews.com, Yotpo, Podium)</t>
  </si>
  <si>
    <t>The home page contains awards, trust-badges, and certificates earned by the store</t>
  </si>
  <si>
    <t>The home page highlights logos of news sites/blogs/celebrities where the product/brand has had any PR exposure (e.g. "Used by executives at Fortune 500")</t>
  </si>
  <si>
    <t>The home page highlights logos of well-known brands</t>
  </si>
  <si>
    <t>The home page contains user-generated photos (e.g. from Instagram)</t>
  </si>
  <si>
    <t>📂</t>
  </si>
  <si>
    <t>Category page - CRO Checkpoint</t>
  </si>
  <si>
    <t>Users can sort category page (e.g. ordering by price, "best-sellers", "new items", "most popular", or "most discounted")</t>
  </si>
  <si>
    <t>The sorting feature is shown in the top-right corner above the product list/grid</t>
  </si>
  <si>
    <t>Category page has clear and understandable (sub)category names</t>
  </si>
  <si>
    <t>Category page uses relevant category page design (grid view when images are the main decision factor and list view when product attributes are the main decision factor)</t>
  </si>
  <si>
    <t>Shows exact number of products available on each page (either if the page is filtered or not)</t>
  </si>
  <si>
    <t>A page description section (cca. 400 words) is on top (visually 90% hidden with "Read more") or on the bottom for SEO purposes</t>
  </si>
  <si>
    <t>You stay at the same vertical position if you go to product page and then back to category page</t>
  </si>
  <si>
    <t>🎴</t>
  </si>
  <si>
    <t>Product cards (list)</t>
  </si>
  <si>
    <t>Relevant (3-4) products are shown per row</t>
  </si>
  <si>
    <t>Trending, top-rated and best-selling items are shown on top of each category by default</t>
  </si>
  <si>
    <t>Additional product photos are shown on mouse hover</t>
  </si>
  <si>
    <t>Consistent style of images is used for better scannability (type of images, image background, white space around the products, size of product, angle of photos)</t>
  </si>
  <si>
    <t>Consistent size of product cards is used for better scannability</t>
  </si>
  <si>
    <t>The category page clearly shows which product variants (size, color) are available for each specific product</t>
  </si>
  <si>
    <t>All important information is shown for each product (prominent product title, old price, new price, discount, review count, overall star rating, short description, product variants [size, color], short descriptions, product attributes)</t>
  </si>
  <si>
    <t>CTA button is shown to motivate users to go look at the product page (ideally on :hover)</t>
  </si>
  <si>
    <t>Scarcity on products that are limited in stock is shown ("Only 1 left")</t>
  </si>
  <si>
    <t>Items out of stock are shown ("You just missed it") so the scarcity above is more convincing</t>
  </si>
  <si>
    <t>Badges on product image thumbnails are shown (e.g. "Fast delivery","Best-seller", "New", "Top choice", "Trending")</t>
  </si>
  <si>
    <t>A customer can give their email address if the product is currently not available; they will be notified when it becomes available</t>
  </si>
  <si>
    <t>🎚️</t>
  </si>
  <si>
    <t>Filters</t>
  </si>
  <si>
    <t>Category page offers easy to understand and useful (especially on mobile) filters (applicable only for stores with a large number of products)</t>
  </si>
  <si>
    <t>The filters are prominent enough (relevant only for stores where users are prone to use filters)</t>
  </si>
  <si>
    <t>The most popular filters are shown at the top of the filters</t>
  </si>
  <si>
    <t>Only relevant filters are shown for each category (e.g. screen size for "Monitors" category)</t>
  </si>
  <si>
    <t>It is clearly visible (especially on mobile) that filters are applied, how many there are and can be easily removed</t>
  </si>
  <si>
    <t>Users can select multiple filters at once</t>
  </si>
  <si>
    <t>Filters are shown in a standard position on the left or on top (below the category name)</t>
  </si>
  <si>
    <t>When a filter is selected, the category page auto-updates in real-time (ajax)</t>
  </si>
  <si>
    <t>Product filters are sticky and can be easily accessed at any given moment</t>
  </si>
  <si>
    <t>Relevant selectors are used for different types of filters (e.g. color swatches instead of "blue", price range slider where users can type in the minimum and maximum price insted of a pre-made list of price ranges)</t>
  </si>
  <si>
    <t>💄</t>
  </si>
  <si>
    <t xml:space="preserve"> Product page - CRO Checkpoint</t>
  </si>
  <si>
    <t>Sticky navigation with product name, product image, product page sections, availability, old price, new price, discount and CTA that hides when the user is scrolling down but reappears when the user scrolls up</t>
  </si>
  <si>
    <t>Product page has an option for potential customers to ask questions (e.g. live chat, phone number)</t>
  </si>
  <si>
    <t>Product page contains breadcrumbs (not applicable to single product stores and direct-response landing pages)</t>
  </si>
  <si>
    <t>Clicking the back button always takes the user back to the page the user came from</t>
  </si>
  <si>
    <t>🏷️</t>
  </si>
  <si>
    <t>Product overview (above the CTA area)</t>
  </si>
  <si>
    <t>Product titles are descriptive</t>
  </si>
  <si>
    <t>The main product title is visually prominent compared to other content</t>
  </si>
  <si>
    <t>The product title is under 65 characters so it appears fully in Google search results</t>
  </si>
  <si>
    <t>The product subtitle highlight key product benefit and contain power words, e.g. effortless, incredible, absolute, unique, secret, now, new, exclusive, how to, why</t>
  </si>
  <si>
    <t>Product rating overviews are shown near product titles that are linked (with click &amp; scroll) to product reviews (e.g. 4.6, Read 5 Reviews)</t>
  </si>
  <si>
    <t>A short list of other key benefits of the product is near the main title and linked to a detailed description (with green check arrows)</t>
  </si>
  <si>
    <t>🖼️</t>
  </si>
  <si>
    <t>Image gallery</t>
  </si>
  <si>
    <t>The main product photo is attractive</t>
  </si>
  <si>
    <t>The main product photo allows a user to zoom in easily (especially on mobile)</t>
  </si>
  <si>
    <t>There is a gallery with different product photos</t>
  </si>
  <si>
    <t>The product gallery shows thumbnails of other available images</t>
  </si>
  <si>
    <t>The product gallery contains product videos</t>
  </si>
  <si>
    <t>The product gallery contains arrows to navigate between images</t>
  </si>
  <si>
    <t>The product gallery supports swipe actions on mobile devices</t>
  </si>
  <si>
    <t>There are images for different product variants/sizes</t>
  </si>
  <si>
    <t>✳️</t>
  </si>
  <si>
    <t>CTA area</t>
  </si>
  <si>
    <t>The main CTA is the most visible element on the product page and contains the "cart" icon</t>
  </si>
  <si>
    <t>Product variants are easily accessible on mobile and big enough with enough white space around to prevent misclicks</t>
  </si>
  <si>
    <t>The product variant selection is connected with the product gallery and shows images of chosen product variants</t>
  </si>
  <si>
    <t>A visible reminder is included to select size/color if a customer forgets and clicks "add to cart" too early</t>
  </si>
  <si>
    <t>Interactive selectors are used for product variants (the gallery image and the price are changed in real-time, without triggering a page reload)</t>
  </si>
  <si>
    <t>A size chart (or link that opens in a small popup and is easily closed on mobile) is provided near the size selections (for products with different sizes)</t>
  </si>
  <si>
    <t>Localized units for products are shown with different sizes/measurements (e.g. cm, inches, kg)</t>
  </si>
  <si>
    <t>Product descriptions mention the size of the model and the size of the shirt the model is wearing (only for apparel)</t>
  </si>
  <si>
    <t>Interactive selectors are used for quantity selection instead of dropdowns (the price and quantity are changed in real-time, without triggering a page reload)</t>
  </si>
  <si>
    <t>The CTA copy clearly explains what will happen when you click on it (e.g. Proceed to secure checkout)</t>
  </si>
  <si>
    <t>Clear feedback is provided once the product has been added to the cart (e.g. a number in the mini-cart widget increases)</t>
  </si>
  <si>
    <t>The main CTA change states once users add a product to the cart (e.g. "[check arrow] Product added to your cart" and after 2 seconds "Go to my shopping cart [right arrow]")</t>
  </si>
  <si>
    <t>The price of the product is prominent enough, especially if it's discounted</t>
  </si>
  <si>
    <t>The price of the product is placed near the main CTA</t>
  </si>
  <si>
    <t>The price of the product is localized</t>
  </si>
  <si>
    <t>The background color of the product's primary CTA differs from other elements (e.g. slightly grey)</t>
  </si>
  <si>
    <t>All additional charges that may apply are shown near the main CTA (e.g. additional shipping costs due to product size, VAT)</t>
  </si>
  <si>
    <t>If free shipping is offered, it's highlighted near the main CTA</t>
  </si>
  <si>
    <t>All shipping information is shown near the main CTA (delivery to shopper's location, shopper's country flag, cost, time)</t>
  </si>
  <si>
    <t>Availability of the product is shown near the main CTA (e.g. "In stock")</t>
  </si>
  <si>
    <t>The old price (with a strike-trough) is shown with the new price and how much shoppers will save (% or $) when the product is on sale</t>
  </si>
  <si>
    <t>Clear information is shown about returns, refunds and money-back guarantee</t>
  </si>
  <si>
    <t>Express payment options are shown and available that are commonly used (e.g. PayPal, Amazon, Google Pay, Apple Pay). Useful for direct-response landing pages</t>
  </si>
  <si>
    <t>There is an option for a payment with installments (e.g. Klarna, AfterPay; for expensive products only). Useful for direct-response landing pages that don't encourage the user to add other products to the cart</t>
  </si>
  <si>
    <t>Product page highlights logos of news sites/blogs/celebrities where the product/brand has had PR exposure (e.g. "Used by executives at Fortune 500" )</t>
  </si>
  <si>
    <t>Customer reviews are shown with a review title, customer photos of product, star rating, photo of reviewer, name and last name, "verified" buyer, occupation, and age</t>
  </si>
  <si>
    <t>Customer reviews visually stand out from other content (ideally on a slightly yellow background)</t>
  </si>
  <si>
    <t>Product page contains photos (with faces) of how (happy) customers are using the product</t>
  </si>
  <si>
    <t>Product overall star ratings are shown and can be filtered by the star rating</t>
  </si>
  <si>
    <t>Product page contains the number of customers this week/month/all-time (e.g. "19,222 products successfully shipped and delivered this month alone")</t>
  </si>
  <si>
    <t>Product page contains video testimonials</t>
  </si>
  <si>
    <t>Product page contains the number of Facebook and Twitter followers</t>
  </si>
  <si>
    <t>💰</t>
  </si>
  <si>
    <t>Conversion and AOV 'boosters'</t>
  </si>
  <si>
    <t>Clear quantity discounts are offered near the main CTA (1x $24.99/piece, ["Top choice" badge]; 2x 19,99€/piece, ["Recommended" badge]; 3x $17,49/piece, ["Best value" badge])</t>
  </si>
  <si>
    <t>Relevant cross-sell/up-sell products are offered</t>
  </si>
  <si>
    <t>Relevant bundle products are offered with prominent discounts</t>
  </si>
  <si>
    <t>Urgency triggers are used (e.g. "Today only", "Black Friday offer", "Free bonus", "If order is placed in the next 12 min, it will be shipped today") near the main CTA</t>
  </si>
  <si>
    <t>Scarcity triggers are used (e.g. "Only 3 products left") near the main CTA</t>
  </si>
  <si>
    <t>Customers are shown how many people have viewed and bought the product in the last 24 hours</t>
  </si>
  <si>
    <t>A store is giving away a small percentage of the profit to charity; and highlights this information</t>
  </si>
  <si>
    <t>The product page contains "Visitors who viewed this product also viewed..." where users are shown complementary OR/AND alternative products</t>
  </si>
  <si>
    <t>📜</t>
  </si>
  <si>
    <t>Product description</t>
  </si>
  <si>
    <t>The product description is easy to read (font size, contrast, single column, 75 characters per line, line-height 1.5, max. 4 lines long)</t>
  </si>
  <si>
    <t>Product information structure is easy to scan (grouped information, bullet points, important benefits highlighted)</t>
  </si>
  <si>
    <t>The sections of the page ("General", "Technical info") are grouped together in accordion (if they are longer) and scannable on mobile</t>
  </si>
  <si>
    <t>Section titles explain benefits (and not features) of the product</t>
  </si>
  <si>
    <t>Customers are shown all the things that are included in the product (ideally with an included photo)</t>
  </si>
  <si>
    <t>Product page contains customer FAQs (for each specific product as well as store-wide questions)</t>
  </si>
  <si>
    <t>The table of technical specifications is readable (different colors of lines, hover state of the line, not too far apart)</t>
  </si>
  <si>
    <t>Product page offers product comparisons</t>
  </si>
  <si>
    <t>Product description explains how to use the product in 3 easy steps</t>
  </si>
  <si>
    <t>Product page contains embedded reviews (or screenshots) from social networks (e.g. Facebook post, Messenger, Whatsapp, Tweet, Instagram post, Instagram PM, Viber, text message)</t>
  </si>
  <si>
    <t>🛬</t>
  </si>
  <si>
    <t xml:space="preserve"> Landing page - CRO Checkpoint</t>
  </si>
  <si>
    <t>The buy button takes the user directly to the checkout (or upsell) and skips the cart page</t>
  </si>
  <si>
    <t>Landing page doesn't contain any outgoing links (e.g. clickable logo, navigation and footer)</t>
  </si>
  <si>
    <t>Landing page has an option for the potential customer to ask questions (e.g. live chat, phone number)</t>
  </si>
  <si>
    <t>The product subtitles highlight key product benefits and contains power words, e.g. effortless, incredible, absolute, unique, secret, now, new, exclusive, how to, why</t>
  </si>
  <si>
    <t>Product rating overviews are shown near product titles that are linked (with scroll animation) to product reviews (e.g. 4.6, Read 5 Reviews)</t>
  </si>
  <si>
    <t>A short list of key benefits of the product is near the main title and linked to a detailed description (with green check arrows)</t>
  </si>
  <si>
    <t>The page layout is standardized (e.g. photo gallery on the left side, description and CTA on the right)</t>
  </si>
  <si>
    <t>All additional charges that may apply near the main CTA are shown (e.g. additional shipping costs due to product size, VAT)</t>
  </si>
  <si>
    <t xml:space="preserve">Express payment options are shown and available that are commonly used (e.g. PayPal, Amazon, Google Pay, Apple Pay). Useful for direct-response landing pages </t>
  </si>
  <si>
    <t>The landing page highlights the main benefits of shopping with you (e.g. "Vegan friendly", "We give back to charity", "Not tested on animals", "19,222 products successfully shipped and delivered this month alone")</t>
  </si>
  <si>
    <t>After the user clicks the "Buy button", they are taken to the upsell variant where you offer him a second item (of the same or complementary product) cheaper</t>
  </si>
  <si>
    <t>Product page contains embedded reviews (or screenshots) from social networks (e.g. Facebook post, Messenger, Whatsapp, Tweet, Instagram post, Instagram PM, Viber, sms)</t>
  </si>
  <si>
    <t>Cart page - CRO Checkpoint</t>
  </si>
  <si>
    <t>The overall cart design is clear and uncluttered</t>
  </si>
  <si>
    <t>Urgency triggers are used ("Your items are reserved for 10 minutes", "If you order in next 12 minutes, the order will be shipped today")</t>
  </si>
  <si>
    <t>The cart page clearly informs the user how far away they are from the threshold for free shipping (or a 3% discount)</t>
  </si>
  <si>
    <t>If the user already reached the threshold for free shipping, the cart prominently highlights that (e.g. bold, green)</t>
  </si>
  <si>
    <t>When the user returns to the site, the items that they placed in the cart are still there</t>
  </si>
  <si>
    <t>All important product information is shown in the cart (title, image, chosen variant, quantity, price)</t>
  </si>
  <si>
    <t>The right product image is shown for the chosen product variant (e.g. Red dress)</t>
  </si>
  <si>
    <t>The cart allows you to change the quantity of the product and automatically updates the cart</t>
  </si>
  <si>
    <t>The user can easily remove an item from the cart</t>
  </si>
  <si>
    <t>The cart shows the day of expected delivery</t>
  </si>
  <si>
    <t>Scarcity triggers are shown next to each item ("Only 1 item in stock") in a prominent color (e.g. red, orange)</t>
  </si>
  <si>
    <t>The cart offers an easy way to get in touch with the store's help center (e.g. live chat, email, phone number)</t>
  </si>
  <si>
    <t>Information about returns, refunds and a money-back guarantee is shown (if on external pages, a small pop-up window appears instead of redirecting the customer away from the cart)</t>
  </si>
  <si>
    <t>The cart offers a way to enter a coupon code but with a hidden input field (so users won't go searching for coupon codes on Google)</t>
  </si>
  <si>
    <t>The cart offers (inexpensive) upsell/cross-sell products with benefits and urgency ("Now or never") and a special discount (e.g. 50% OFF)</t>
  </si>
  <si>
    <t>Customers can “save products / cart for later” instead of deleting them</t>
  </si>
  <si>
    <t>The subtotal price is prominent and placed near the main CTA</t>
  </si>
  <si>
    <t>Estimated taxes are shown</t>
  </si>
  <si>
    <t>The shopper is shown how much they will save on their entire purchase near main CTA</t>
  </si>
  <si>
    <t>The main CTA includes what will happen next ("Proceed to a secure checkout") and is the most prominent element and duplicated at the top and bottom of the page</t>
  </si>
  <si>
    <t>The main CTA ("Proceed to a secure checkout") includes a lock icon on a distinctive (gray) background</t>
  </si>
  <si>
    <t>Below the main CTA is a trust icon / seal badge (e.g. verified by Norton) along with reassuring copy "Shop with confidence"</t>
  </si>
  <si>
    <t>Alternative payment options are shown below the main CTA button (e.g. PayPal, Amazon Pay, Google Pay)</t>
  </si>
  <si>
    <t>Images of all available installment methods are shown (e.g. Klarna) with clear monthly payment and duration info (especially useful for more expensive products)</t>
  </si>
  <si>
    <t>A secondary CTA "Continue shopping" button is available on the cart page</t>
  </si>
  <si>
    <t>💳</t>
  </si>
  <si>
    <t>Checkout page - CRO Checkpoint</t>
  </si>
  <si>
    <t>The checkout allows the user to make a purchase as a guest (avoids unnecessary registration)</t>
  </si>
  <si>
    <t>The site provides good feedback during checkout (e.g. a progress bar indicates where the user is in the checkout process)</t>
  </si>
  <si>
    <t>If there is a multi-step checkout, it's clear what will happen after you click CTA</t>
  </si>
  <si>
    <t>The form avoids making the user start again if there's an error</t>
  </si>
  <si>
    <t>Immediately prior to commiting to the purchase, the site shows the user a clear order summary</t>
  </si>
  <si>
    <t>Below the main CTA is a trust icon / seal badge (e.g. verified by Norton) along with reasurring copy "Shop with confidence"</t>
  </si>
  <si>
    <t>Checkout doesn't contain any outgoing links (e.g. clickable logo, navigation and footer)</t>
  </si>
  <si>
    <t>The site's privacy policy is easy to find, especially on pages that ask for personal information, and the policy is simple and clear</t>
  </si>
  <si>
    <t>Checkout offers an easy way to get in touch with the store's help center (e.g. live chat, email, phone number)</t>
  </si>
  <si>
    <t>The main CTA is the most prominent element on the checkout page</t>
  </si>
  <si>
    <t>After the checkout page and before the thank you page, there is an upsell step where user can add another product to the existing order</t>
  </si>
  <si>
    <t>The checkout page contains order bumps (e.g. "Skip the queue", "Urgent shipping", "Gift packaging", "Package insurance" with prices under $3)</t>
  </si>
  <si>
    <t>Urgency triggers are used ("Your items are reserved for 10 minutes", "If your order is completed in the next 12 minutes, it will be shipped today")</t>
  </si>
  <si>
    <t>👤</t>
  </si>
  <si>
    <t>Log in and registration</t>
  </si>
  <si>
    <t>Checkout allows users to log in so they don't need to type in all the information again</t>
  </si>
  <si>
    <t>During registration, the password selection process is not overcomplicated with unnecessary requirements</t>
  </si>
  <si>
    <t>Password recovery is easy</t>
  </si>
  <si>
    <t>📝</t>
  </si>
  <si>
    <t>Forms</t>
  </si>
  <si>
    <t>The layout of input fields is as simple as possible (single column, ideally)</t>
  </si>
  <si>
    <t>The checkout page has the minimum amount of input fields needed for completing the purchase</t>
  </si>
  <si>
    <t>The checkout page input fields are "floating labels" so the user can see the name of the field and its contents simultaneously</t>
  </si>
  <si>
    <t>The user's email address is requested first so in case they leave the checkout, the store is able to contact them</t>
  </si>
  <si>
    <t>The input fields contain suggestions (Email: e.g. john.doe@gmail.com) to decrease the user's cognitive load</t>
  </si>
  <si>
    <t>The checkout page has an option to check "the billing address is the same as shipping", so the user doesn't need to enter the same address twice</t>
  </si>
  <si>
    <t>Choosing a payment option (e.g. radio buttons) is easily accessible on mobile</t>
  </si>
  <si>
    <t>Visual prompts are included for credit card details, such as an image of where to find the CVV code</t>
  </si>
  <si>
    <t xml:space="preserve">Credit card input fields are shown on a gray background for higher (perceived) trust </t>
  </si>
  <si>
    <t>Users can easily jump between input fields of a form by using the "Tab" key</t>
  </si>
  <si>
    <t>When entering data into a number-only input field (e.g. post code, phone number), a numeric keyboard is shown on mobile</t>
  </si>
  <si>
    <t>When entering an email, a keyboard with dedicated buttons for @ and ".com" is shown on mobile</t>
  </si>
  <si>
    <t>Input-field width indicates the amount and format of data that needs to be entered (e.g. postal code input is smaller than address), including credit card inputs</t>
  </si>
  <si>
    <t>Optional and mandatory fields are easily distinguishable</t>
  </si>
  <si>
    <t>If we are asking for the phone number, we must explain beside/below the input that it's only for delivery information</t>
  </si>
  <si>
    <t>Checkout is using a database of street addresses so the user cannot mistype the address</t>
  </si>
  <si>
    <t>Input fields use inline validation with a prominent green/red border and arrow/x sign (e.g, if the email is correctly entered)</t>
  </si>
  <si>
    <t>The error state of incorrectly filled out input fields clearly states what is wrong and how it should be corrected</t>
  </si>
  <si>
    <t>The user does not need to enter the same information more than once</t>
  </si>
  <si>
    <t>Checkout uses an auto-complete function wherever possible (e.g. when user types in the postal code, the city gets filled out automatically)</t>
  </si>
  <si>
    <t>If the user leaves the checkout and then returns, the input fields will have been saved so they can continue where they left off</t>
  </si>
  <si>
    <t>Input fields have an option ("X" icon at the right side) to delete the content with one click</t>
  </si>
  <si>
    <t>🙏</t>
  </si>
  <si>
    <t>Thank you page - CRO Checkpoint</t>
  </si>
  <si>
    <t>Thank you page clearly states that the user successfully completed the purchase and congratulates them</t>
  </si>
  <si>
    <t>Thank you page clearly sumarizes what was in the order</t>
  </si>
  <si>
    <t>Thank you page clearly states when the package will arrive and with what courier / delivery service</t>
  </si>
  <si>
    <t>Thank you page offers an easy way for the user to get in touch with the store owner(e.g. live chat, email, phone number)</t>
  </si>
  <si>
    <t>The thank you page explains to the user how they can track their package</t>
  </si>
  <si>
    <t>Thank you page offers the user to buy additional items/quantity of the same product at a lower price, or buy another complementary product, with a clear explanation that these additional items will be combined with their recently made order)</t>
  </si>
  <si>
    <t>Thank you page offers the user a coupon code that they can use for their next purchase, or give it to their friends</t>
  </si>
  <si>
    <t>The user receives a summary of all information in their confirmation email (product summary, upsells, coupon code that is on the thank you page, etc.)</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</si>
</sst>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
  </numFmts>
  <fonts count="38">
    <font>
      <sz val="10.0"/>
      <color rgb="FF000000"/>
      <name val="Arial"/>
      <scheme val="minor"/>
    </font>
    <font>
      <b/>
      <sz val="12.0"/>
      <color theme="1"/>
      <name val="Arial"/>
    </font>
    <font>
      <b/>
      <sz val="12.0"/>
      <color theme="1"/>
      <name val="Arial"/>
      <scheme val="minor"/>
    </font>
    <font>
      <sz val="12.0"/>
      <color theme="1"/>
      <name val="Arial"/>
      <scheme val="minor"/>
    </font>
    <font>
      <b/>
      <u/>
      <sz val="11.0"/>
      <color rgb="FF1155CC"/>
      <name val="Arial"/>
    </font>
    <font>
      <color theme="1"/>
      <name val="Arial"/>
    </font>
    <font>
      <sz val="11.0"/>
      <color rgb="FF000000"/>
      <name val="Inconsolata"/>
    </font>
    <font>
      <color theme="1"/>
      <name val="Arial"/>
      <scheme val="minor"/>
    </font>
    <font>
      <b/>
      <u/>
      <sz val="11.0"/>
      <color rgb="FF1155CC"/>
      <name val="Arial"/>
    </font>
    <font>
      <b/>
      <u/>
      <sz val="11.0"/>
      <color rgb="FF1155CC"/>
      <name val="Arial"/>
    </font>
    <font>
      <b/>
      <u/>
      <sz val="11.0"/>
      <color rgb="FF1155CC"/>
      <name val="Arial"/>
    </font>
    <font>
      <b/>
      <sz val="11.0"/>
      <color theme="1"/>
      <name val="Arial"/>
    </font>
    <font>
      <b/>
      <color theme="1"/>
      <name val="Arial"/>
    </font>
    <font>
      <b/>
      <color theme="1"/>
      <name val="Arial"/>
      <scheme val="minor"/>
    </font>
    <font>
      <sz val="14.0"/>
      <color theme="1"/>
      <name val="Arial"/>
      <scheme val="minor"/>
    </font>
    <font>
      <b/>
      <sz val="14.0"/>
      <color rgb="FF000000"/>
      <name val="Arial"/>
    </font>
    <font>
      <sz val="10.0"/>
      <color theme="1"/>
      <name val="-apple-system"/>
    </font>
    <font>
      <b/>
      <u/>
      <sz val="10.0"/>
      <color rgb="FF0000FF"/>
      <name val="Arial"/>
    </font>
    <font>
      <sz val="8.0"/>
      <color rgb="FF999999"/>
      <name val="-apple-system"/>
    </font>
    <font>
      <sz val="8.0"/>
      <color rgb="FF999999"/>
      <name val="Arial"/>
      <scheme val="minor"/>
    </font>
    <font>
      <u/>
      <sz val="8.0"/>
      <color theme="1"/>
      <name val="Arial"/>
    </font>
    <font>
      <sz val="11.0"/>
      <color theme="1"/>
      <name val="Arial"/>
      <scheme val="minor"/>
    </font>
    <font>
      <b/>
      <sz val="11.0"/>
      <color theme="1"/>
      <name val="Arial"/>
      <scheme val="minor"/>
    </font>
    <font>
      <sz val="9.0"/>
      <color rgb="FF1155CC"/>
      <name val="Arial"/>
      <scheme val="minor"/>
    </font>
    <font>
      <sz val="9.0"/>
      <color theme="1"/>
      <name val="Arial"/>
      <scheme val="minor"/>
    </font>
    <font>
      <u/>
      <sz val="9.0"/>
      <color rgb="FF1155CC"/>
    </font>
    <font>
      <color rgb="FF000000"/>
      <name val="Roboto"/>
    </font>
    <font>
      <color rgb="FF000000"/>
      <name val="Arial"/>
    </font>
    <font>
      <u/>
      <sz val="9.0"/>
      <color rgb="FF1155CC"/>
    </font>
    <font>
      <u/>
      <sz val="9.0"/>
      <color rgb="FF1155CC"/>
    </font>
    <font>
      <b/>
      <sz val="9.0"/>
      <color rgb="FF990000"/>
      <name val="Arial"/>
    </font>
    <font>
      <b/>
      <sz val="11.0"/>
      <color rgb="FF000000"/>
      <name val="Arial"/>
    </font>
    <font>
      <sz val="11.0"/>
      <color theme="1"/>
      <name val="Arial"/>
    </font>
    <font>
      <b/>
      <sz val="9.0"/>
      <color rgb="FFB45F06"/>
      <name val="Arial"/>
    </font>
    <font>
      <u/>
      <sz val="9.0"/>
      <color rgb="FF1155CC"/>
      <name val="Arial"/>
    </font>
    <font>
      <u/>
      <sz val="9.0"/>
      <color rgb="FF1155CC"/>
      <name val="Arial"/>
    </font>
    <font>
      <sz val="11.0"/>
      <color rgb="FF222222"/>
      <name val="&quot;Google Sans&quot;"/>
    </font>
    <font>
      <sz val="10.0"/>
      <color theme="1"/>
      <name val="Arial"/>
    </font>
  </fonts>
  <fills count="5">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theme="0"/>
        <bgColor theme="0"/>
      </patternFill>
    </fill>
  </fills>
  <borders count="24">
    <border/>
    <border>
      <left style="thin">
        <color rgb="FFE7E7E7"/>
      </left>
      <right style="thin">
        <color rgb="FFE7E7E7"/>
      </right>
      <top style="thin">
        <color rgb="FFE7E7E7"/>
      </top>
      <bottom style="thin">
        <color rgb="FFE7E7E7"/>
      </bottom>
    </border>
    <border>
      <left style="thin">
        <color rgb="FFE7E7E7"/>
      </left>
      <right style="thin">
        <color rgb="FFE7E7E7"/>
      </right>
      <top style="thin">
        <color rgb="FFE7E7E7"/>
      </top>
      <bottom style="thin">
        <color rgb="FF999999"/>
      </bottom>
    </border>
    <border>
      <bottom style="thin">
        <color rgb="FF999999"/>
      </bottom>
    </border>
    <border>
      <left style="thin">
        <color rgb="FFE7E7E7"/>
      </left>
      <right style="thin">
        <color rgb="FFE7E7E7"/>
      </right>
      <bottom style="thin">
        <color rgb="FFE7E7E7"/>
      </bottom>
    </border>
    <border>
      <left style="thin">
        <color rgb="FFE7E7E7"/>
      </left>
      <right style="thin">
        <color rgb="FFE7E7E7"/>
      </right>
      <top style="thin">
        <color rgb="FFE7E7E7"/>
      </top>
    </border>
    <border>
      <left style="thin">
        <color rgb="FFE7E7E7"/>
      </left>
      <right style="thin">
        <color rgb="FFE7E7E7"/>
      </right>
    </border>
    <border>
      <left style="thin">
        <color rgb="FFEFEFEF"/>
      </left>
      <right style="thin">
        <color rgb="FFEFEFEF"/>
      </right>
      <top style="thin">
        <color rgb="FFEFEFEF"/>
      </top>
      <bottom style="thin">
        <color rgb="FFEFEFEF"/>
      </bottom>
    </border>
    <border>
      <left style="thin">
        <color rgb="FF000000"/>
      </left>
      <right style="thin">
        <color rgb="FFE7E7E7"/>
      </right>
      <top style="thin">
        <color rgb="FFE7E7E7"/>
      </top>
    </border>
    <border>
      <left style="thin">
        <color rgb="FFE7E7E7"/>
      </left>
      <right style="thin">
        <color rgb="FFE7E7E7"/>
      </right>
      <top style="thin">
        <color rgb="FFCCCCCC"/>
      </top>
      <bottom style="thin">
        <color rgb="FFCCCCCC"/>
      </bottom>
    </border>
    <border>
      <left style="thin">
        <color rgb="FFE7E7E7"/>
      </left>
      <right style="thin">
        <color rgb="FFE7E7E7"/>
      </right>
      <top style="thin">
        <color rgb="FFCCCCCC"/>
      </top>
    </border>
    <border>
      <left style="thin">
        <color rgb="FFE7E7E7"/>
      </left>
      <bottom style="thin">
        <color rgb="FFE7E7E7"/>
      </bottom>
    </border>
    <border>
      <right style="thin">
        <color rgb="FFE5E5E5"/>
      </right>
      <top style="thin">
        <color rgb="FFE5E5E5"/>
      </top>
      <bottom style="thin">
        <color rgb="FFE5E5E5"/>
      </bottom>
    </border>
    <border>
      <right style="thin">
        <color rgb="FFE7E7E7"/>
      </right>
      <bottom style="thin">
        <color rgb="FFE7E7E7"/>
      </bottom>
    </border>
    <border>
      <left style="thin">
        <color rgb="FFE7E7E7"/>
      </left>
      <top style="thin">
        <color rgb="FFE7E7E7"/>
      </top>
      <bottom style="thin">
        <color rgb="FFE7E7E7"/>
      </bottom>
    </border>
    <border>
      <right style="thin">
        <color rgb="FFE7E7E7"/>
      </right>
      <top style="thin">
        <color rgb="FFE7E7E7"/>
      </top>
      <bottom style="thin">
        <color rgb="FFE7E7E7"/>
      </bottom>
    </border>
    <border>
      <left style="thin">
        <color rgb="FFE7E7E7"/>
      </left>
      <top style="thin">
        <color rgb="FFE7E7E7"/>
      </top>
    </border>
    <border>
      <right style="thin">
        <color rgb="FFE7E7E7"/>
      </right>
      <top style="thin">
        <color rgb="FFE7E7E7"/>
      </top>
    </border>
    <border>
      <left style="thin">
        <color rgb="FFE7E7E7"/>
      </left>
      <right style="thin">
        <color rgb="FFE7E7E7"/>
      </right>
      <top style="thin">
        <color rgb="FFE5E5E5"/>
      </top>
    </border>
    <border>
      <left style="thin">
        <color rgb="FFE7E7E7"/>
      </left>
      <right style="thin">
        <color rgb="FFE7E7E7"/>
      </right>
      <top style="thin">
        <color rgb="FFE5E5E5"/>
      </top>
      <bottom style="thin">
        <color rgb="FFE7E7E7"/>
      </bottom>
    </border>
    <border>
      <left style="thin">
        <color rgb="FFE7E7E7"/>
      </left>
      <top style="thin">
        <color rgb="FFE5E5E5"/>
      </top>
    </border>
    <border>
      <right style="thin">
        <color rgb="FFE7E7E7"/>
      </right>
      <top style="thin">
        <color rgb="FFE5E5E5"/>
      </top>
    </border>
    <border>
      <right style="thin">
        <color rgb="FFE7E7E7"/>
      </right>
      <top style="thin">
        <color rgb="FFCCCCCC"/>
      </top>
      <bottom style="thin">
        <color rgb="FFCCCCCC"/>
      </bottom>
    </border>
    <border>
      <left style="thin">
        <color rgb="FFE7E7E7"/>
      </left>
      <top style="thin">
        <color rgb="FFCCCCCC"/>
      </top>
      <bottom style="thin">
        <color rgb="FFCCCCCC"/>
      </bottom>
    </border>
  </borders>
  <cellStyleXfs count="1">
    <xf borderId="0" fillId="0" fontId="0" numFmtId="0" applyAlignment="1" applyFont="1"/>
  </cellStyleXfs>
  <cellXfs count="218">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1" fillId="2" fontId="1" numFmtId="0" xfId="0" applyAlignment="1" applyBorder="1" applyFont="1">
      <alignment horizontal="left" readingOrder="0" vertical="bottom"/>
    </xf>
    <xf borderId="1" fillId="2" fontId="1" numFmtId="0" xfId="0" applyAlignment="1" applyBorder="1" applyFont="1">
      <alignment horizontal="right" readingOrder="0" vertical="bottom"/>
    </xf>
    <xf borderId="1" fillId="2" fontId="1" numFmtId="9" xfId="0" applyAlignment="1" applyBorder="1" applyFont="1" applyNumberFormat="1">
      <alignment horizontal="right" vertical="bottom"/>
    </xf>
    <xf borderId="1" fillId="2" fontId="1" numFmtId="0" xfId="0" applyAlignment="1" applyBorder="1" applyFont="1">
      <alignment vertical="bottom"/>
    </xf>
    <xf borderId="1" fillId="2" fontId="2" numFmtId="0" xfId="0" applyAlignment="1" applyBorder="1" applyFont="1">
      <alignment readingOrder="0"/>
    </xf>
    <xf borderId="1" fillId="2" fontId="2" numFmtId="0" xfId="0" applyBorder="1" applyFont="1"/>
    <xf borderId="0" fillId="0" fontId="3" numFmtId="0" xfId="0" applyAlignment="1" applyFont="1">
      <alignment horizontal="center"/>
    </xf>
    <xf borderId="1" fillId="0" fontId="4" numFmtId="0" xfId="0" applyAlignment="1" applyBorder="1" applyFont="1">
      <alignment readingOrder="0" shrinkToFit="0" wrapText="1"/>
    </xf>
    <xf borderId="1" fillId="0" fontId="5" numFmtId="0" xfId="0" applyAlignment="1" applyBorder="1" applyFont="1">
      <alignment horizontal="center"/>
    </xf>
    <xf borderId="0" fillId="0" fontId="5" numFmtId="0" xfId="0" applyAlignment="1" applyFont="1">
      <alignment horizontal="center"/>
    </xf>
    <xf borderId="1" fillId="0" fontId="5" numFmtId="0" xfId="0" applyAlignment="1" applyBorder="1" applyFont="1">
      <alignment horizontal="center"/>
    </xf>
    <xf borderId="1" fillId="0" fontId="5" numFmtId="9" xfId="0" applyAlignment="1" applyBorder="1" applyFont="1" applyNumberFormat="1">
      <alignment horizontal="right"/>
    </xf>
    <xf borderId="1" fillId="0" fontId="5" numFmtId="164" xfId="0" applyAlignment="1" applyBorder="1" applyFont="1" applyNumberFormat="1">
      <alignment horizontal="right"/>
    </xf>
    <xf borderId="1" fillId="3" fontId="5" numFmtId="165" xfId="0" applyBorder="1" applyFill="1" applyFont="1" applyNumberFormat="1"/>
    <xf borderId="1" fillId="0" fontId="5" numFmtId="0" xfId="0" applyAlignment="1" applyBorder="1" applyFont="1">
      <alignment horizontal="center" readingOrder="0"/>
    </xf>
    <xf borderId="1" fillId="0" fontId="5" numFmtId="165" xfId="0" applyAlignment="1" applyBorder="1" applyFont="1" applyNumberFormat="1">
      <alignment horizontal="center"/>
    </xf>
    <xf borderId="0" fillId="4" fontId="6" numFmtId="0" xfId="0" applyFill="1" applyFont="1"/>
    <xf borderId="1" fillId="0" fontId="7" numFmtId="0" xfId="0" applyAlignment="1" applyBorder="1" applyFont="1">
      <alignment vertical="center"/>
    </xf>
    <xf borderId="1" fillId="0" fontId="8" numFmtId="0" xfId="0" applyAlignment="1" applyBorder="1" applyFont="1">
      <alignment readingOrder="0"/>
    </xf>
    <xf borderId="1" fillId="0" fontId="7" numFmtId="0" xfId="0" applyAlignment="1" applyBorder="1" applyFont="1">
      <alignment readingOrder="0" vertical="center"/>
    </xf>
    <xf borderId="1" fillId="0" fontId="7" numFmtId="0" xfId="0" applyAlignment="1" applyBorder="1" applyFont="1">
      <alignment horizontal="right" readingOrder="0" vertical="center"/>
    </xf>
    <xf borderId="1" fillId="3" fontId="9" numFmtId="0" xfId="0" applyAlignment="1" applyBorder="1" applyFont="1">
      <alignment readingOrder="0"/>
    </xf>
    <xf borderId="2" fillId="0" fontId="3" numFmtId="0" xfId="0" applyAlignment="1" applyBorder="1" applyFont="1">
      <alignment horizontal="center" vertical="center"/>
    </xf>
    <xf borderId="2" fillId="0" fontId="10" numFmtId="0" xfId="0" applyAlignment="1" applyBorder="1" applyFont="1">
      <alignment readingOrder="0"/>
    </xf>
    <xf borderId="2" fillId="0" fontId="5" numFmtId="0" xfId="0" applyAlignment="1" applyBorder="1" applyFont="1">
      <alignment horizontal="center"/>
    </xf>
    <xf borderId="3" fillId="0" fontId="5" numFmtId="0" xfId="0" applyAlignment="1" applyBorder="1" applyFont="1">
      <alignment horizontal="center"/>
    </xf>
    <xf borderId="2" fillId="0" fontId="5" numFmtId="0" xfId="0" applyAlignment="1" applyBorder="1" applyFont="1">
      <alignment horizontal="center"/>
    </xf>
    <xf borderId="2" fillId="0" fontId="5" numFmtId="9" xfId="0" applyAlignment="1" applyBorder="1" applyFont="1" applyNumberFormat="1">
      <alignment horizontal="right"/>
    </xf>
    <xf borderId="2" fillId="0" fontId="5" numFmtId="164" xfId="0" applyAlignment="1" applyBorder="1" applyFont="1" applyNumberFormat="1">
      <alignment horizontal="right"/>
    </xf>
    <xf borderId="2" fillId="3" fontId="5" numFmtId="165" xfId="0" applyBorder="1" applyFont="1" applyNumberFormat="1"/>
    <xf borderId="2" fillId="0" fontId="5" numFmtId="0" xfId="0" applyAlignment="1" applyBorder="1" applyFont="1">
      <alignment horizontal="center" readingOrder="0"/>
    </xf>
    <xf borderId="2" fillId="0" fontId="5" numFmtId="165" xfId="0" applyAlignment="1" applyBorder="1" applyFont="1" applyNumberFormat="1">
      <alignment horizontal="center"/>
    </xf>
    <xf borderId="2" fillId="0" fontId="7" numFmtId="0" xfId="0" applyAlignment="1" applyBorder="1" applyFont="1">
      <alignment vertical="center"/>
    </xf>
    <xf borderId="4" fillId="0" fontId="1" numFmtId="0" xfId="0" applyAlignment="1" applyBorder="1" applyFont="1">
      <alignment horizontal="center"/>
    </xf>
    <xf borderId="4" fillId="0" fontId="11" numFmtId="0" xfId="0" applyBorder="1" applyFont="1"/>
    <xf borderId="4" fillId="0" fontId="12" numFmtId="0" xfId="0" applyAlignment="1" applyBorder="1" applyFont="1">
      <alignment horizontal="center"/>
    </xf>
    <xf borderId="4" fillId="0" fontId="12" numFmtId="0" xfId="0" applyAlignment="1" applyBorder="1" applyFont="1">
      <alignment horizontal="center"/>
    </xf>
    <xf borderId="4" fillId="0" fontId="12" numFmtId="9" xfId="0" applyAlignment="1" applyBorder="1" applyFont="1" applyNumberFormat="1">
      <alignment horizontal="right"/>
    </xf>
    <xf borderId="4" fillId="0" fontId="12" numFmtId="164" xfId="0" applyAlignment="1" applyBorder="1" applyFont="1" applyNumberFormat="1">
      <alignment horizontal="right"/>
    </xf>
    <xf borderId="4" fillId="3" fontId="12" numFmtId="0" xfId="0" applyBorder="1" applyFont="1"/>
    <xf borderId="4" fillId="0" fontId="13" numFmtId="0" xfId="0" applyAlignment="1" applyBorder="1" applyFont="1">
      <alignment vertical="center"/>
    </xf>
    <xf borderId="1" fillId="0" fontId="3" numFmtId="0" xfId="0" applyAlignment="1" applyBorder="1" applyFont="1">
      <alignment horizontal="center"/>
    </xf>
    <xf borderId="1" fillId="0" fontId="5" numFmtId="0" xfId="0" applyAlignment="1" applyBorder="1" applyFont="1">
      <alignment readingOrder="0" shrinkToFit="0" vertical="top" wrapText="0"/>
    </xf>
    <xf borderId="1" fillId="0" fontId="7" numFmtId="0" xfId="0" applyBorder="1" applyFont="1"/>
    <xf borderId="1" fillId="0" fontId="7" numFmtId="0" xfId="0" applyAlignment="1" applyBorder="1" applyFont="1">
      <alignment horizontal="center"/>
    </xf>
    <xf borderId="1" fillId="0" fontId="7" numFmtId="0" xfId="0" applyAlignment="1" applyBorder="1" applyFont="1">
      <alignment horizontal="center"/>
    </xf>
    <xf borderId="1" fillId="0" fontId="7" numFmtId="164" xfId="0" applyBorder="1" applyFont="1" applyNumberFormat="1"/>
    <xf borderId="1" fillId="3" fontId="7" numFmtId="0" xfId="0" applyAlignment="1" applyBorder="1" applyFont="1">
      <alignment horizontal="center"/>
    </xf>
    <xf borderId="1" fillId="0" fontId="2" numFmtId="0" xfId="0" applyAlignment="1" applyBorder="1" applyFont="1">
      <alignment horizontal="center" readingOrder="0"/>
    </xf>
    <xf borderId="5" fillId="0" fontId="12" numFmtId="0" xfId="0" applyAlignment="1" applyBorder="1" applyFont="1">
      <alignment readingOrder="0" shrinkToFit="0" vertical="top" wrapText="0"/>
    </xf>
    <xf borderId="1" fillId="0" fontId="13" numFmtId="0" xfId="0" applyBorder="1" applyFont="1"/>
    <xf borderId="1" fillId="0" fontId="13" numFmtId="0" xfId="0" applyAlignment="1" applyBorder="1" applyFont="1">
      <alignment horizontal="center"/>
    </xf>
    <xf borderId="1" fillId="0" fontId="13" numFmtId="0" xfId="0" applyAlignment="1" applyBorder="1" applyFont="1">
      <alignment horizontal="center"/>
    </xf>
    <xf borderId="1" fillId="0" fontId="13" numFmtId="164" xfId="0" applyBorder="1" applyFont="1" applyNumberFormat="1"/>
    <xf borderId="5" fillId="0" fontId="3" numFmtId="0" xfId="0" applyAlignment="1" applyBorder="1" applyFont="1">
      <alignment horizontal="center" readingOrder="0"/>
    </xf>
    <xf borderId="6" fillId="0" fontId="12" numFmtId="0" xfId="0" applyAlignment="1" applyBorder="1" applyFont="1">
      <alignment readingOrder="0" shrinkToFit="0" vertical="top" wrapText="0"/>
    </xf>
    <xf borderId="5" fillId="0" fontId="7" numFmtId="0" xfId="0" applyBorder="1" applyFont="1"/>
    <xf borderId="5" fillId="0" fontId="7" numFmtId="0" xfId="0" applyAlignment="1" applyBorder="1" applyFont="1">
      <alignment horizontal="center"/>
    </xf>
    <xf borderId="5" fillId="0" fontId="7" numFmtId="0" xfId="0" applyAlignment="1" applyBorder="1" applyFont="1">
      <alignment horizontal="center"/>
    </xf>
    <xf borderId="5" fillId="0" fontId="7" numFmtId="164" xfId="0" applyBorder="1" applyFont="1" applyNumberFormat="1"/>
    <xf borderId="5" fillId="3" fontId="7" numFmtId="0" xfId="0" applyAlignment="1" applyBorder="1" applyFont="1">
      <alignment horizontal="center"/>
    </xf>
    <xf borderId="5" fillId="0" fontId="7" numFmtId="0" xfId="0" applyAlignment="1" applyBorder="1" applyFont="1">
      <alignment readingOrder="0"/>
    </xf>
    <xf borderId="7" fillId="0" fontId="14" numFmtId="0" xfId="0" applyAlignment="1" applyBorder="1" applyFont="1">
      <alignment horizontal="center" readingOrder="0"/>
    </xf>
    <xf borderId="7" fillId="4" fontId="15" numFmtId="0" xfId="0" applyAlignment="1" applyBorder="1" applyFont="1">
      <alignment horizontal="left" readingOrder="0"/>
    </xf>
    <xf borderId="7" fillId="0" fontId="14" numFmtId="0" xfId="0" applyBorder="1" applyFont="1"/>
    <xf borderId="7" fillId="0" fontId="14" numFmtId="0" xfId="0" applyAlignment="1" applyBorder="1" applyFont="1">
      <alignment horizontal="center"/>
    </xf>
    <xf borderId="7" fillId="0" fontId="14" numFmtId="0" xfId="0" applyAlignment="1" applyBorder="1" applyFont="1">
      <alignment horizontal="center"/>
    </xf>
    <xf borderId="7" fillId="0" fontId="14" numFmtId="164" xfId="0" applyBorder="1" applyFont="1" applyNumberFormat="1"/>
    <xf borderId="7" fillId="3" fontId="14" numFmtId="0" xfId="0" applyAlignment="1" applyBorder="1" applyFont="1">
      <alignment horizontal="center"/>
    </xf>
    <xf borderId="7" fillId="0" fontId="14" numFmtId="0" xfId="0" applyAlignment="1" applyBorder="1" applyFont="1">
      <alignment readingOrder="0"/>
    </xf>
    <xf borderId="7" fillId="0" fontId="3" numFmtId="0" xfId="0" applyAlignment="1" applyBorder="1" applyFont="1">
      <alignment horizontal="center" readingOrder="0"/>
    </xf>
    <xf borderId="7" fillId="0" fontId="16" numFmtId="0" xfId="0" applyAlignment="1" applyBorder="1" applyFont="1">
      <alignment horizontal="left" readingOrder="0"/>
    </xf>
    <xf borderId="7" fillId="0" fontId="7" numFmtId="0" xfId="0" applyBorder="1" applyFont="1"/>
    <xf borderId="7" fillId="0" fontId="7" numFmtId="0" xfId="0" applyAlignment="1" applyBorder="1" applyFont="1">
      <alignment horizontal="center"/>
    </xf>
    <xf borderId="7" fillId="0" fontId="7" numFmtId="0" xfId="0" applyAlignment="1" applyBorder="1" applyFont="1">
      <alignment horizontal="center"/>
    </xf>
    <xf borderId="7" fillId="0" fontId="7" numFmtId="164" xfId="0" applyBorder="1" applyFont="1" applyNumberFormat="1"/>
    <xf borderId="7" fillId="3" fontId="7" numFmtId="0" xfId="0" applyAlignment="1" applyBorder="1" applyFont="1">
      <alignment horizontal="center"/>
    </xf>
    <xf borderId="7" fillId="0" fontId="7" numFmtId="0" xfId="0" applyAlignment="1" applyBorder="1" applyFont="1">
      <alignment readingOrder="0"/>
    </xf>
    <xf borderId="7" fillId="0" fontId="17" numFmtId="0" xfId="0" applyAlignment="1" applyBorder="1" applyFont="1">
      <alignment horizontal="left" readingOrder="0"/>
    </xf>
    <xf borderId="7" fillId="4" fontId="18" numFmtId="0" xfId="0" applyAlignment="1" applyBorder="1" applyFont="1">
      <alignment horizontal="left" readingOrder="0"/>
    </xf>
    <xf borderId="7" fillId="0" fontId="3" numFmtId="0" xfId="0" applyAlignment="1" applyBorder="1" applyFont="1">
      <alignment horizontal="center"/>
    </xf>
    <xf borderId="7" fillId="0" fontId="5" numFmtId="0" xfId="0" applyAlignment="1" applyBorder="1" applyFont="1">
      <alignment readingOrder="0" shrinkToFit="0" vertical="top" wrapText="0"/>
    </xf>
    <xf borderId="7" fillId="0" fontId="3" numFmtId="0" xfId="0" applyAlignment="1" applyBorder="1" applyFont="1">
      <alignment horizontal="center" readingOrder="0" vertical="center"/>
    </xf>
    <xf borderId="7" fillId="0" fontId="19" numFmtId="0" xfId="0" applyAlignment="1" applyBorder="1" applyFont="1">
      <alignment readingOrder="0" vertical="center"/>
    </xf>
    <xf borderId="7" fillId="0" fontId="7" numFmtId="0" xfId="0" applyAlignment="1" applyBorder="1" applyFont="1">
      <alignment vertical="center"/>
    </xf>
    <xf borderId="7" fillId="0" fontId="7" numFmtId="0" xfId="0" applyAlignment="1" applyBorder="1" applyFont="1">
      <alignment horizontal="center" vertical="center"/>
    </xf>
    <xf borderId="7" fillId="0" fontId="7" numFmtId="0" xfId="0" applyAlignment="1" applyBorder="1" applyFont="1">
      <alignment horizontal="center" vertical="center"/>
    </xf>
    <xf borderId="7" fillId="0" fontId="7" numFmtId="164" xfId="0" applyAlignment="1" applyBorder="1" applyFont="1" applyNumberFormat="1">
      <alignment vertical="center"/>
    </xf>
    <xf borderId="7" fillId="3" fontId="7" numFmtId="0" xfId="0" applyAlignment="1" applyBorder="1" applyFont="1">
      <alignment horizontal="center" vertical="center"/>
    </xf>
    <xf borderId="7" fillId="0" fontId="1" numFmtId="0" xfId="0" applyAlignment="1" applyBorder="1" applyFont="1">
      <alignment horizontal="center" vertical="bottom"/>
    </xf>
    <xf borderId="7" fillId="0" fontId="20" numFmtId="0" xfId="0" applyAlignment="1" applyBorder="1" applyFont="1">
      <alignment readingOrder="0" shrinkToFit="0" vertical="top" wrapText="0"/>
    </xf>
    <xf borderId="7" fillId="0" fontId="13" numFmtId="0" xfId="0" applyBorder="1" applyFont="1"/>
    <xf borderId="7" fillId="0" fontId="13" numFmtId="0" xfId="0" applyAlignment="1" applyBorder="1" applyFont="1">
      <alignment horizontal="center"/>
    </xf>
    <xf borderId="7" fillId="0" fontId="13" numFmtId="0" xfId="0" applyAlignment="1" applyBorder="1" applyFont="1">
      <alignment horizontal="center"/>
    </xf>
    <xf borderId="7" fillId="0" fontId="13" numFmtId="164" xfId="0" applyBorder="1" applyFont="1" applyNumberFormat="1"/>
    <xf borderId="7" fillId="3" fontId="13" numFmtId="0" xfId="0" applyAlignment="1" applyBorder="1" applyFont="1">
      <alignment horizontal="center"/>
    </xf>
    <xf borderId="4" fillId="0" fontId="3" numFmtId="0" xfId="0" applyAlignment="1" applyBorder="1" applyFont="1">
      <alignment horizontal="center"/>
    </xf>
    <xf borderId="4" fillId="0" fontId="5" numFmtId="0" xfId="0" applyAlignment="1" applyBorder="1" applyFont="1">
      <alignment readingOrder="0" shrinkToFit="0" vertical="top" wrapText="0"/>
    </xf>
    <xf borderId="4" fillId="0" fontId="7" numFmtId="0" xfId="0" applyBorder="1" applyFont="1"/>
    <xf borderId="4" fillId="0" fontId="7" numFmtId="0" xfId="0" applyAlignment="1" applyBorder="1" applyFont="1">
      <alignment horizontal="center"/>
    </xf>
    <xf borderId="4" fillId="0" fontId="7" numFmtId="0" xfId="0" applyAlignment="1" applyBorder="1" applyFont="1">
      <alignment horizontal="center"/>
    </xf>
    <xf borderId="4" fillId="0" fontId="7" numFmtId="164" xfId="0" applyBorder="1" applyFont="1" applyNumberFormat="1"/>
    <xf borderId="4" fillId="3" fontId="7" numFmtId="0" xfId="0" applyAlignment="1" applyBorder="1" applyFont="1">
      <alignment horizontal="center"/>
    </xf>
    <xf borderId="1" fillId="0" fontId="7" numFmtId="0" xfId="0" applyAlignment="1" applyBorder="1" applyFont="1">
      <alignment readingOrder="0"/>
    </xf>
    <xf borderId="1" fillId="0" fontId="5" numFmtId="0" xfId="0" applyAlignment="1" applyBorder="1" applyFont="1">
      <alignment readingOrder="0" shrinkToFit="0" vertical="top" wrapText="0"/>
    </xf>
    <xf borderId="1" fillId="0" fontId="5" numFmtId="0" xfId="0" applyAlignment="1" applyBorder="1" applyFont="1">
      <alignment shrinkToFit="0" vertical="top" wrapText="0"/>
    </xf>
    <xf borderId="1" fillId="0" fontId="5" numFmtId="0" xfId="0" applyAlignment="1" applyBorder="1" applyFont="1">
      <alignment horizontal="right"/>
    </xf>
    <xf borderId="1" fillId="0" fontId="7" numFmtId="0" xfId="0" applyAlignment="1" applyBorder="1" applyFont="1">
      <alignment readingOrder="0" shrinkToFit="0" wrapText="0"/>
    </xf>
    <xf borderId="1" fillId="0" fontId="7" numFmtId="0" xfId="0" applyAlignment="1" applyBorder="1" applyFont="1">
      <alignment shrinkToFit="0" wrapText="0"/>
    </xf>
    <xf borderId="1" fillId="0" fontId="7" numFmtId="0" xfId="0" applyAlignment="1" applyBorder="1" applyFont="1">
      <alignment horizontal="center" readingOrder="0"/>
    </xf>
    <xf borderId="8" fillId="2" fontId="21" numFmtId="0" xfId="0" applyAlignment="1" applyBorder="1" applyFont="1">
      <alignment horizontal="right" readingOrder="0"/>
    </xf>
    <xf borderId="5" fillId="2" fontId="2" numFmtId="0" xfId="0" applyAlignment="1" applyBorder="1" applyFont="1">
      <alignment readingOrder="0" shrinkToFit="0" wrapText="0"/>
    </xf>
    <xf borderId="5" fillId="2" fontId="2" numFmtId="0" xfId="0" applyAlignment="1" applyBorder="1" applyFont="1">
      <alignment readingOrder="0"/>
    </xf>
    <xf borderId="5" fillId="2" fontId="3" numFmtId="0" xfId="0" applyBorder="1" applyFont="1"/>
    <xf borderId="5" fillId="2" fontId="2" numFmtId="0" xfId="0" applyBorder="1" applyFont="1"/>
    <xf borderId="9" fillId="2" fontId="21" numFmtId="0" xfId="0" applyAlignment="1" applyBorder="1" applyFont="1">
      <alignment horizontal="center" readingOrder="0"/>
    </xf>
    <xf borderId="9" fillId="2" fontId="22" numFmtId="0" xfId="0" applyAlignment="1" applyBorder="1" applyFont="1">
      <alignment readingOrder="0" shrinkToFit="0" wrapText="0"/>
    </xf>
    <xf borderId="9" fillId="2" fontId="21" numFmtId="0" xfId="0" applyAlignment="1" applyBorder="1" applyFont="1">
      <alignment horizontal="center"/>
    </xf>
    <xf borderId="9" fillId="2" fontId="21" numFmtId="0" xfId="0" applyAlignment="1" applyBorder="1" applyFont="1">
      <alignment horizontal="left" readingOrder="0"/>
    </xf>
    <xf borderId="9" fillId="2" fontId="21" numFmtId="0" xfId="0" applyBorder="1" applyFont="1"/>
    <xf borderId="9" fillId="2" fontId="21" numFmtId="0" xfId="0" applyAlignment="1" applyBorder="1" applyFont="1">
      <alignment horizontal="right" readingOrder="0"/>
    </xf>
    <xf borderId="9" fillId="2" fontId="21" numFmtId="0" xfId="0" applyAlignment="1" applyBorder="1" applyFont="1">
      <alignment readingOrder="0"/>
    </xf>
    <xf borderId="10" fillId="2" fontId="21" numFmtId="0" xfId="0" applyBorder="1" applyFont="1"/>
    <xf borderId="9" fillId="2" fontId="21" numFmtId="0" xfId="0" applyAlignment="1" applyBorder="1" applyFont="1">
      <alignment horizontal="center"/>
    </xf>
    <xf borderId="4" fillId="0" fontId="7" numFmtId="0" xfId="0" applyAlignment="1" applyBorder="1" applyFont="1">
      <alignment readingOrder="0"/>
    </xf>
    <xf borderId="4" fillId="0" fontId="5" numFmtId="0" xfId="0" applyAlignment="1" applyBorder="1" applyFont="1">
      <alignment readingOrder="0" shrinkToFit="0" vertical="bottom" wrapText="0"/>
    </xf>
    <xf borderId="4" fillId="2" fontId="23" numFmtId="0" xfId="0" applyAlignment="1" applyBorder="1" applyFont="1">
      <alignment horizontal="center" readingOrder="0"/>
    </xf>
    <xf borderId="4" fillId="0" fontId="24" numFmtId="0" xfId="0" applyAlignment="1" applyBorder="1" applyFont="1">
      <alignment horizontal="left" readingOrder="0"/>
    </xf>
    <xf borderId="4" fillId="0" fontId="7" numFmtId="0" xfId="0" applyAlignment="1" applyBorder="1" applyFont="1">
      <alignment horizontal="right" readingOrder="0"/>
    </xf>
    <xf borderId="11" fillId="0" fontId="7" numFmtId="0" xfId="0" applyAlignment="1" applyBorder="1" applyFont="1">
      <alignment readingOrder="0"/>
    </xf>
    <xf borderId="12" fillId="4" fontId="6" numFmtId="0" xfId="0" applyBorder="1" applyFont="1"/>
    <xf borderId="13" fillId="0" fontId="7" numFmtId="0" xfId="0" applyAlignment="1" applyBorder="1" applyFont="1">
      <alignment readingOrder="0"/>
    </xf>
    <xf borderId="1" fillId="0" fontId="5" numFmtId="0" xfId="0" applyAlignment="1" applyBorder="1" applyFont="1">
      <alignment shrinkToFit="0" vertical="bottom" wrapText="0"/>
    </xf>
    <xf borderId="4" fillId="0" fontId="25" numFmtId="0" xfId="0" applyAlignment="1" applyBorder="1" applyFont="1">
      <alignment horizontal="center" readingOrder="0"/>
    </xf>
    <xf borderId="1" fillId="0" fontId="24" numFmtId="0" xfId="0" applyAlignment="1" applyBorder="1" applyFont="1">
      <alignment horizontal="left" readingOrder="0"/>
    </xf>
    <xf borderId="1" fillId="0" fontId="7" numFmtId="0" xfId="0" applyAlignment="1" applyBorder="1" applyFont="1">
      <alignment horizontal="right" readingOrder="0"/>
    </xf>
    <xf borderId="14" fillId="0" fontId="7" numFmtId="0" xfId="0" applyAlignment="1" applyBorder="1" applyFont="1">
      <alignment readingOrder="0"/>
    </xf>
    <xf borderId="15" fillId="0" fontId="7" numFmtId="0" xfId="0" applyAlignment="1" applyBorder="1" applyFont="1">
      <alignment readingOrder="0"/>
    </xf>
    <xf borderId="1" fillId="3" fontId="26" numFmtId="0" xfId="0" applyAlignment="1" applyBorder="1" applyFont="1">
      <alignment shrinkToFit="0" vertical="bottom" wrapText="0"/>
    </xf>
    <xf borderId="1" fillId="0" fontId="5" numFmtId="0" xfId="0" applyAlignment="1" applyBorder="1" applyFont="1">
      <alignment readingOrder="0" shrinkToFit="0" vertical="bottom" wrapText="0"/>
    </xf>
    <xf borderId="1" fillId="3" fontId="27" numFmtId="0" xfId="0" applyAlignment="1" applyBorder="1" applyFont="1">
      <alignment shrinkToFit="0" vertical="bottom" wrapText="0"/>
    </xf>
    <xf borderId="1" fillId="3" fontId="27" numFmtId="0" xfId="0" applyAlignment="1" applyBorder="1" applyFont="1">
      <alignment readingOrder="0" shrinkToFit="0" vertical="bottom" wrapText="0"/>
    </xf>
    <xf borderId="5" fillId="3" fontId="27" numFmtId="0" xfId="0" applyAlignment="1" applyBorder="1" applyFont="1">
      <alignment readingOrder="0" shrinkToFit="0" vertical="bottom" wrapText="0"/>
    </xf>
    <xf borderId="6" fillId="0" fontId="28" numFmtId="0" xfId="0" applyAlignment="1" applyBorder="1" applyFont="1">
      <alignment horizontal="center" readingOrder="0"/>
    </xf>
    <xf borderId="5" fillId="0" fontId="24" numFmtId="0" xfId="0" applyAlignment="1" applyBorder="1" applyFont="1">
      <alignment horizontal="left" readingOrder="0"/>
    </xf>
    <xf borderId="5" fillId="0" fontId="7" numFmtId="0" xfId="0" applyAlignment="1" applyBorder="1" applyFont="1">
      <alignment horizontal="right" readingOrder="0"/>
    </xf>
    <xf borderId="16" fillId="0" fontId="7" numFmtId="0" xfId="0" applyAlignment="1" applyBorder="1" applyFont="1">
      <alignment readingOrder="0"/>
    </xf>
    <xf borderId="17" fillId="0" fontId="7" numFmtId="0" xfId="0" applyAlignment="1" applyBorder="1" applyFont="1">
      <alignment readingOrder="0"/>
    </xf>
    <xf borderId="18" fillId="0" fontId="5" numFmtId="0" xfId="0" applyBorder="1" applyFont="1"/>
    <xf borderId="18" fillId="3" fontId="27" numFmtId="0" xfId="0" applyAlignment="1" applyBorder="1" applyFont="1">
      <alignment vertical="bottom"/>
    </xf>
    <xf borderId="19" fillId="0" fontId="29" numFmtId="0" xfId="0" applyAlignment="1" applyBorder="1" applyFont="1">
      <alignment horizontal="center" readingOrder="0"/>
    </xf>
    <xf borderId="18" fillId="2" fontId="30" numFmtId="0" xfId="0" applyAlignment="1" applyBorder="1" applyFont="1">
      <alignment vertical="bottom"/>
    </xf>
    <xf borderId="18" fillId="0" fontId="5" numFmtId="0" xfId="0" applyAlignment="1" applyBorder="1" applyFont="1">
      <alignment horizontal="right" vertical="bottom"/>
    </xf>
    <xf borderId="18" fillId="0" fontId="5" numFmtId="0" xfId="0" applyAlignment="1" applyBorder="1" applyFont="1">
      <alignment vertical="bottom"/>
    </xf>
    <xf borderId="20" fillId="0" fontId="5" numFmtId="0" xfId="0" applyAlignment="1" applyBorder="1" applyFont="1">
      <alignment horizontal="right" vertical="bottom"/>
    </xf>
    <xf borderId="21" fillId="0" fontId="5" numFmtId="0" xfId="0" applyAlignment="1" applyBorder="1" applyFont="1">
      <alignment horizontal="right" vertical="bottom"/>
    </xf>
    <xf borderId="18" fillId="0" fontId="5" numFmtId="0" xfId="0" applyAlignment="1" applyBorder="1" applyFont="1">
      <alignment horizontal="right" vertical="bottom"/>
    </xf>
    <xf borderId="18" fillId="3" fontId="5" numFmtId="0" xfId="0" applyAlignment="1" applyBorder="1" applyFont="1">
      <alignment horizontal="center" vertical="bottom"/>
    </xf>
    <xf borderId="18" fillId="0" fontId="5" numFmtId="0" xfId="0" applyAlignment="1" applyBorder="1" applyFont="1">
      <alignment vertical="bottom"/>
    </xf>
    <xf borderId="9" fillId="2" fontId="31" numFmtId="0" xfId="0" applyAlignment="1" applyBorder="1" applyFont="1">
      <alignment horizontal="left" readingOrder="0" shrinkToFit="0" wrapText="0"/>
    </xf>
    <xf borderId="5" fillId="0" fontId="5" numFmtId="0" xfId="0" applyAlignment="1" applyBorder="1" applyFont="1">
      <alignment shrinkToFit="0" vertical="bottom" wrapText="0"/>
    </xf>
    <xf borderId="4" fillId="3" fontId="27" numFmtId="0" xfId="0" applyAlignment="1" applyBorder="1" applyFont="1">
      <alignment shrinkToFit="0" vertical="bottom" wrapText="0"/>
    </xf>
    <xf borderId="1" fillId="3" fontId="27" numFmtId="0" xfId="0" applyAlignment="1" applyBorder="1" applyFont="1">
      <alignment shrinkToFit="0" vertical="bottom" wrapText="0"/>
    </xf>
    <xf borderId="5" fillId="0" fontId="5" numFmtId="0" xfId="0" applyAlignment="1" applyBorder="1" applyFont="1">
      <alignment shrinkToFit="0" vertical="top" wrapText="0"/>
    </xf>
    <xf borderId="4" fillId="0" fontId="5" numFmtId="0" xfId="0" applyAlignment="1" applyBorder="1" applyFont="1">
      <alignment shrinkToFit="0" vertical="top" wrapText="0"/>
    </xf>
    <xf borderId="5" fillId="2" fontId="2" numFmtId="0" xfId="0" applyAlignment="1" applyBorder="1" applyFont="1">
      <alignment horizontal="center" readingOrder="0"/>
    </xf>
    <xf borderId="22" fillId="2" fontId="11" numFmtId="0" xfId="0" applyAlignment="1" applyBorder="1" applyFont="1">
      <alignment readingOrder="0" shrinkToFit="0" vertical="bottom" wrapText="0"/>
    </xf>
    <xf borderId="22" fillId="2" fontId="32" numFmtId="0" xfId="0" applyAlignment="1" applyBorder="1" applyFont="1">
      <alignment vertical="bottom"/>
    </xf>
    <xf borderId="22" fillId="2" fontId="32" numFmtId="0" xfId="0" applyAlignment="1" applyBorder="1" applyFont="1">
      <alignment vertical="bottom"/>
    </xf>
    <xf borderId="4" fillId="3" fontId="27" numFmtId="0" xfId="0" applyAlignment="1" applyBorder="1" applyFont="1">
      <alignment readingOrder="0" shrinkToFit="0" vertical="bottom" wrapText="0"/>
    </xf>
    <xf borderId="0" fillId="4" fontId="6" numFmtId="0" xfId="0" applyFont="1"/>
    <xf borderId="5" fillId="0" fontId="5" numFmtId="0" xfId="0" applyAlignment="1" applyBorder="1" applyFont="1">
      <alignment horizontal="right"/>
    </xf>
    <xf borderId="9" fillId="2" fontId="32" numFmtId="0" xfId="0" applyAlignment="1" applyBorder="1" applyFont="1">
      <alignment horizontal="center" readingOrder="0" vertical="bottom"/>
    </xf>
    <xf borderId="0" fillId="0" fontId="7" numFmtId="0" xfId="0" applyAlignment="1" applyFont="1">
      <alignment shrinkToFit="0" wrapText="0"/>
    </xf>
    <xf borderId="0" fillId="0" fontId="7" numFmtId="0" xfId="0" applyAlignment="1" applyFont="1">
      <alignment horizontal="center"/>
    </xf>
    <xf borderId="0" fillId="0" fontId="5" numFmtId="0" xfId="0" applyFont="1"/>
    <xf borderId="0" fillId="3" fontId="27" numFmtId="0" xfId="0" applyAlignment="1" applyFont="1">
      <alignment vertical="bottom"/>
    </xf>
    <xf borderId="0" fillId="2" fontId="33" numFmtId="0" xfId="0" applyAlignment="1" applyFont="1">
      <alignment vertical="bottom"/>
    </xf>
    <xf borderId="0" fillId="0" fontId="5" numFmtId="0" xfId="0" applyAlignment="1" applyFont="1">
      <alignment horizontal="right" vertical="bottom"/>
    </xf>
    <xf borderId="0" fillId="0" fontId="5" numFmtId="0" xfId="0" applyAlignment="1" applyFont="1">
      <alignment vertical="bottom"/>
    </xf>
    <xf borderId="0" fillId="0" fontId="5" numFmtId="0" xfId="0" applyAlignment="1" applyFont="1">
      <alignment horizontal="right" vertical="bottom"/>
    </xf>
    <xf borderId="0" fillId="3" fontId="5" numFmtId="0" xfId="0" applyAlignment="1" applyFont="1">
      <alignment vertical="bottom"/>
    </xf>
    <xf borderId="0" fillId="0" fontId="5" numFmtId="0" xfId="0" applyAlignment="1" applyFont="1">
      <alignment vertical="bottom"/>
    </xf>
    <xf borderId="5" fillId="3" fontId="27" numFmtId="0" xfId="0" applyAlignment="1" applyBorder="1" applyFont="1">
      <alignment shrinkToFit="0" vertical="bottom" wrapText="0"/>
    </xf>
    <xf borderId="6" fillId="0" fontId="7" numFmtId="0" xfId="0" applyAlignment="1" applyBorder="1" applyFont="1">
      <alignment readingOrder="0"/>
    </xf>
    <xf borderId="6" fillId="0" fontId="5" numFmtId="0" xfId="0" applyAlignment="1" applyBorder="1" applyFont="1">
      <alignment readingOrder="0" shrinkToFit="0" vertical="bottom" wrapText="0"/>
    </xf>
    <xf borderId="6" fillId="0" fontId="24" numFmtId="0" xfId="0" applyAlignment="1" applyBorder="1" applyFont="1">
      <alignment horizontal="left" readingOrder="0"/>
    </xf>
    <xf borderId="6" fillId="0" fontId="7" numFmtId="0" xfId="0" applyAlignment="1" applyBorder="1" applyFont="1">
      <alignment horizontal="right" readingOrder="0"/>
    </xf>
    <xf borderId="6" fillId="0" fontId="7" numFmtId="0" xfId="0" applyBorder="1" applyFont="1"/>
    <xf borderId="6" fillId="3" fontId="7" numFmtId="0" xfId="0" applyAlignment="1" applyBorder="1" applyFont="1">
      <alignment horizontal="center"/>
    </xf>
    <xf borderId="11" fillId="3" fontId="27" numFmtId="0" xfId="0" applyAlignment="1" applyBorder="1" applyFont="1">
      <alignment shrinkToFit="0" vertical="bottom" wrapText="0"/>
    </xf>
    <xf borderId="0" fillId="0" fontId="34" numFmtId="0" xfId="0" applyAlignment="1" applyFont="1">
      <alignment horizontal="center" vertical="bottom"/>
    </xf>
    <xf borderId="13" fillId="0" fontId="24" numFmtId="0" xfId="0" applyAlignment="1" applyBorder="1" applyFont="1">
      <alignment horizontal="left" readingOrder="0"/>
    </xf>
    <xf borderId="14" fillId="3" fontId="27" numFmtId="0" xfId="0" applyAlignment="1" applyBorder="1" applyFont="1">
      <alignment shrinkToFit="0" vertical="bottom" wrapText="0"/>
    </xf>
    <xf borderId="15" fillId="0" fontId="24" numFmtId="0" xfId="0" applyAlignment="1" applyBorder="1" applyFont="1">
      <alignment horizontal="left" readingOrder="0"/>
    </xf>
    <xf borderId="14" fillId="3" fontId="27" numFmtId="0" xfId="0" applyAlignment="1" applyBorder="1" applyFont="1">
      <alignment readingOrder="0" shrinkToFit="0" vertical="bottom" wrapText="0"/>
    </xf>
    <xf borderId="16" fillId="3" fontId="27" numFmtId="0" xfId="0" applyAlignment="1" applyBorder="1" applyFont="1">
      <alignment shrinkToFit="0" vertical="bottom" wrapText="0"/>
    </xf>
    <xf borderId="17" fillId="0" fontId="24" numFmtId="0" xfId="0" applyAlignment="1" applyBorder="1" applyFont="1">
      <alignment horizontal="left" readingOrder="0"/>
    </xf>
    <xf borderId="23" fillId="2" fontId="22" numFmtId="0" xfId="0" applyAlignment="1" applyBorder="1" applyFont="1">
      <alignment readingOrder="0" shrinkToFit="0" wrapText="0"/>
    </xf>
    <xf borderId="22" fillId="2" fontId="21" numFmtId="0" xfId="0" applyAlignment="1" applyBorder="1" applyFont="1">
      <alignment horizontal="center"/>
    </xf>
    <xf borderId="11" fillId="3" fontId="27" numFmtId="0" xfId="0" applyAlignment="1" applyBorder="1" applyFont="1">
      <alignment readingOrder="0" shrinkToFit="0" vertical="bottom" wrapText="0"/>
    </xf>
    <xf borderId="0" fillId="0" fontId="35" numFmtId="0" xfId="0" applyAlignment="1" applyFont="1">
      <alignment horizontal="center" readingOrder="0" vertical="bottom"/>
    </xf>
    <xf borderId="13" fillId="2" fontId="24" numFmtId="0" xfId="0" applyAlignment="1" applyBorder="1" applyFont="1">
      <alignment horizontal="left" readingOrder="0"/>
    </xf>
    <xf borderId="14" fillId="0" fontId="5" numFmtId="0" xfId="0" applyAlignment="1" applyBorder="1" applyFont="1">
      <alignment shrinkToFit="0" vertical="bottom" wrapText="0"/>
    </xf>
    <xf borderId="14" fillId="0" fontId="5" numFmtId="0" xfId="0" applyAlignment="1" applyBorder="1" applyFont="1">
      <alignment readingOrder="0" shrinkToFit="0" vertical="bottom" wrapText="0"/>
    </xf>
    <xf borderId="16" fillId="3" fontId="27" numFmtId="0" xfId="0" applyAlignment="1" applyBorder="1" applyFont="1">
      <alignment readingOrder="0" shrinkToFit="0" vertical="bottom" wrapText="0"/>
    </xf>
    <xf borderId="0" fillId="3" fontId="27" numFmtId="0" xfId="0" applyAlignment="1" applyFont="1">
      <alignment shrinkToFit="0" vertical="bottom" wrapText="0"/>
    </xf>
    <xf borderId="0" fillId="3" fontId="36" numFmtId="0" xfId="0" applyAlignment="1" applyFont="1">
      <alignment horizontal="center" readingOrder="0"/>
    </xf>
    <xf borderId="1" fillId="3" fontId="27" numFmtId="0" xfId="0" applyAlignment="1" applyBorder="1" applyFont="1">
      <alignment shrinkToFit="0" vertical="bottom" wrapText="0"/>
    </xf>
    <xf borderId="1" fillId="0" fontId="5" numFmtId="0" xfId="0" applyAlignment="1" applyBorder="1" applyFont="1">
      <alignment shrinkToFit="0" vertical="top" wrapText="0"/>
    </xf>
    <xf borderId="4" fillId="0" fontId="5" numFmtId="0" xfId="0" applyAlignment="1" applyBorder="1" applyFont="1">
      <alignment horizontal="right"/>
    </xf>
    <xf borderId="4" fillId="3" fontId="27" numFmtId="0" xfId="0" applyAlignment="1" applyBorder="1" applyFont="1">
      <alignment shrinkToFit="0" vertical="bottom" wrapText="0"/>
    </xf>
    <xf borderId="4" fillId="0" fontId="37" numFmtId="0" xfId="0" applyAlignment="1" applyBorder="1" applyFont="1">
      <alignment readingOrder="0" shrinkToFit="0" vertical="top" wrapText="0"/>
    </xf>
    <xf borderId="1" fillId="3" fontId="27" numFmtId="0" xfId="0" applyAlignment="1" applyBorder="1" applyFont="1">
      <alignment horizontal="left" readingOrder="0" shrinkToFit="0" wrapText="0"/>
    </xf>
    <xf borderId="5" fillId="0" fontId="5" numFmtId="0" xfId="0" applyAlignment="1" applyBorder="1" applyFont="1">
      <alignment readingOrder="0" shrinkToFit="0" vertical="top" wrapText="0"/>
    </xf>
    <xf borderId="1" fillId="0" fontId="37" numFmtId="0" xfId="0" applyAlignment="1" applyBorder="1" applyFont="1">
      <alignment readingOrder="0" shrinkToFit="0" vertical="top" wrapText="0"/>
    </xf>
  </cellXfs>
  <cellStyles count="1">
    <cellStyle xfId="0" name="Normal" builtinId="0"/>
  </cellStyles>
  <dxfs count="7">
    <dxf>
      <font/>
      <fill>
        <patternFill patternType="solid">
          <fgColor rgb="FFD9EAD3"/>
          <bgColor rgb="FFD9EAD3"/>
        </patternFill>
      </fill>
      <border/>
    </dxf>
    <dxf>
      <font>
        <strike/>
      </font>
      <fill>
        <patternFill patternType="solid">
          <fgColor rgb="FFD9EAD3"/>
          <bgColor rgb="FFD9EAD3"/>
        </patternFill>
      </fill>
      <border/>
    </dxf>
    <dxf>
      <font>
        <b/>
        <color rgb="FF38761D"/>
      </font>
      <fill>
        <patternFill patternType="solid">
          <fgColor rgb="FFD9EAD3"/>
          <bgColor rgb="FFD9EAD3"/>
        </patternFill>
      </fill>
      <border/>
    </dxf>
    <dxf>
      <font>
        <b/>
        <color rgb="FF38761D"/>
      </font>
      <fill>
        <patternFill patternType="solid">
          <fgColor rgb="FFF3F3F3"/>
          <bgColor rgb="FFF3F3F3"/>
        </patternFill>
      </fill>
      <border/>
    </dxf>
    <dxf>
      <font>
        <b/>
        <color rgb="FF990000"/>
      </font>
      <fill>
        <patternFill patternType="solid">
          <fgColor rgb="FFF3F3F3"/>
          <bgColor rgb="FFF3F3F3"/>
        </patternFill>
      </fill>
      <border/>
    </dxf>
    <dxf>
      <font>
        <b/>
        <color rgb="FFB45F06"/>
      </font>
      <fill>
        <patternFill patternType="solid">
          <fgColor rgb="FFF3F3F3"/>
          <bgColor rgb="FFF3F3F3"/>
        </patternFill>
      </fill>
      <border/>
    </dxf>
    <dxf>
      <font>
        <color rgb="FF999999"/>
      </font>
      <fill>
        <patternFill patternType="solid">
          <fgColor rgb="FFF3F3F3"/>
          <bgColor rgb="FFF3F3F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onversiondesign.gumroad.com/l/ecommerce-checklist-extended" TargetMode="External"/><Relationship Id="rId2" Type="http://schemas.openxmlformats.org/officeDocument/2006/relationships/hyperlink" Target="https://conversiondesign.gumroad.com/l/ecommerce-checklist-extended" TargetMode="External"/><Relationship Id="rId3" Type="http://schemas.openxmlformats.org/officeDocument/2006/relationships/hyperlink" Target="https://conversion.design/checkli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island-chance-d9d.notion.site/Footer-6797302ef8864e89b4335cd90eb88e99" TargetMode="External"/><Relationship Id="rId20" Type="http://schemas.openxmlformats.org/officeDocument/2006/relationships/hyperlink" Target="https://island-chance-d9d.notion.site/Search-bar-3ec90c6e825042d6b68f923640f7ef43" TargetMode="External"/><Relationship Id="rId42" Type="http://schemas.openxmlformats.org/officeDocument/2006/relationships/drawing" Target="../drawings/drawing2.xml"/><Relationship Id="rId41" Type="http://schemas.openxmlformats.org/officeDocument/2006/relationships/hyperlink" Target="https://island-chance-d9d.notion.site/Footer-6797302ef8864e89b4335cd90eb88e99" TargetMode="External"/><Relationship Id="rId22" Type="http://schemas.openxmlformats.org/officeDocument/2006/relationships/hyperlink" Target="https://island-chance-d9d.notion.site/Search-bar-3ec90c6e825042d6b68f923640f7ef43" TargetMode="External"/><Relationship Id="rId21" Type="http://schemas.openxmlformats.org/officeDocument/2006/relationships/hyperlink" Target="https://island-chance-d9d.notion.site/Search-bar-3ec90c6e825042d6b68f923640f7ef43" TargetMode="External"/><Relationship Id="rId24" Type="http://schemas.openxmlformats.org/officeDocument/2006/relationships/hyperlink" Target="https://island-chance-d9d.notion.site/Search-bar-3ec90c6e825042d6b68f923640f7ef43" TargetMode="External"/><Relationship Id="rId23" Type="http://schemas.openxmlformats.org/officeDocument/2006/relationships/hyperlink" Target="https://island-chance-d9d.notion.site/Search-bar-3ec90c6e825042d6b68f923640f7ef43" TargetMode="External"/><Relationship Id="rId1" Type="http://schemas.openxmlformats.org/officeDocument/2006/relationships/hyperlink" Target="https://island-chance-d9d.notion.site/Error-page-CTA-322053d1160d498aba518f30980fe3e4" TargetMode="External"/><Relationship Id="rId2" Type="http://schemas.openxmlformats.org/officeDocument/2006/relationships/hyperlink" Target="https://island-chance-d9d.notion.site/Clickable-CTAs-dc65db464d4b44a8a4fd131ce60b90a7" TargetMode="External"/><Relationship Id="rId3" Type="http://schemas.openxmlformats.org/officeDocument/2006/relationships/hyperlink" Target="https://island-chance-d9d.notion.site/Cookie-notice-016cb3d3be6b44cdac2ae23d15126c21" TargetMode="External"/><Relationship Id="rId4" Type="http://schemas.openxmlformats.org/officeDocument/2006/relationships/hyperlink" Target="https://island-chance-d9d.notion.site/Wishlist-036409c45af046bcaf3dd7430d6b470f" TargetMode="External"/><Relationship Id="rId9" Type="http://schemas.openxmlformats.org/officeDocument/2006/relationships/hyperlink" Target="https://island-chance-d9d.notion.site/Site-wide-promotion-with-urgency-59b81b6f44d34f439b4d5fdb07336ea1" TargetMode="External"/><Relationship Id="rId26" Type="http://schemas.openxmlformats.org/officeDocument/2006/relationships/hyperlink" Target="https://island-chance-d9d.notion.site/Search-bar-3ec90c6e825042d6b68f923640f7ef43" TargetMode="External"/><Relationship Id="rId25" Type="http://schemas.openxmlformats.org/officeDocument/2006/relationships/hyperlink" Target="https://island-chance-d9d.notion.site/Search-bar-3ec90c6e825042d6b68f923640f7ef43" TargetMode="External"/><Relationship Id="rId28" Type="http://schemas.openxmlformats.org/officeDocument/2006/relationships/hyperlink" Target="https://island-chance-d9d.notion.site/Search-bar-3ec90c6e825042d6b68f923640f7ef43" TargetMode="External"/><Relationship Id="rId27" Type="http://schemas.openxmlformats.org/officeDocument/2006/relationships/hyperlink" Target="https://island-chance-d9d.notion.site/Search-bar-3ec90c6e825042d6b68f923640f7ef43" TargetMode="External"/><Relationship Id="rId5" Type="http://schemas.openxmlformats.org/officeDocument/2006/relationships/hyperlink" Target="https://island-chance-d9d.notion.site/Clickable-CTAs-dc65db464d4b44a8a4fd131ce60b90a7" TargetMode="External"/><Relationship Id="rId6" Type="http://schemas.openxmlformats.org/officeDocument/2006/relationships/hyperlink" Target="https://island-chance-d9d.notion.site/Sufficient-space-between-action-targets-5c1c0d135abf4ccd921462dcbcb51270" TargetMode="External"/><Relationship Id="rId29" Type="http://schemas.openxmlformats.org/officeDocument/2006/relationships/hyperlink" Target="https://island-chance-d9d.notion.site/Search-bar-3ec90c6e825042d6b68f923640f7ef43" TargetMode="External"/><Relationship Id="rId7" Type="http://schemas.openxmlformats.org/officeDocument/2006/relationships/hyperlink" Target="https://island-chance-d9d.notion.site/One-click-upsell-step-53944598b7ae4e1abe2a5b9d81a09190" TargetMode="External"/><Relationship Id="rId8" Type="http://schemas.openxmlformats.org/officeDocument/2006/relationships/hyperlink" Target="https://island-chance-d9d.notion.site/Micro-animated-CTAs-0b478e241423475689aac1fe9670e359" TargetMode="External"/><Relationship Id="rId31" Type="http://schemas.openxmlformats.org/officeDocument/2006/relationships/hyperlink" Target="https://island-chance-d9d.notion.site/Mini-cart-widget-d02504dd236c41b5b8a9c1f1b2272527" TargetMode="External"/><Relationship Id="rId30" Type="http://schemas.openxmlformats.org/officeDocument/2006/relationships/hyperlink" Target="https://island-chance-d9d.notion.site/Mini-cart-widget-d02504dd236c41b5b8a9c1f1b2272527" TargetMode="External"/><Relationship Id="rId11" Type="http://schemas.openxmlformats.org/officeDocument/2006/relationships/hyperlink" Target="https://island-chance-d9d.notion.site/Navigation-ace788f969c8499a88b7b8b6d9234015" TargetMode="External"/><Relationship Id="rId33" Type="http://schemas.openxmlformats.org/officeDocument/2006/relationships/hyperlink" Target="https://island-chance-d9d.notion.site/Mini-cart-widget-d02504dd236c41b5b8a9c1f1b2272527" TargetMode="External"/><Relationship Id="rId10" Type="http://schemas.openxmlformats.org/officeDocument/2006/relationships/hyperlink" Target="https://island-chance-d9d.notion.site/Site-wide-promotion-with-urgency-59b81b6f44d34f439b4d5fdb07336ea1" TargetMode="External"/><Relationship Id="rId32" Type="http://schemas.openxmlformats.org/officeDocument/2006/relationships/hyperlink" Target="https://island-chance-d9d.notion.site/Mini-cart-widget-d02504dd236c41b5b8a9c1f1b2272527" TargetMode="External"/><Relationship Id="rId13" Type="http://schemas.openxmlformats.org/officeDocument/2006/relationships/hyperlink" Target="https://island-chance-d9d.notion.site/Navigation-ace788f969c8499a88b7b8b6d9234015" TargetMode="External"/><Relationship Id="rId35" Type="http://schemas.openxmlformats.org/officeDocument/2006/relationships/hyperlink" Target="https://island-chance-d9d.notion.site/Footer-6797302ef8864e89b4335cd90eb88e99" TargetMode="External"/><Relationship Id="rId12" Type="http://schemas.openxmlformats.org/officeDocument/2006/relationships/hyperlink" Target="https://island-chance-d9d.notion.site/Navigation-ace788f969c8499a88b7b8b6d9234015" TargetMode="External"/><Relationship Id="rId34" Type="http://schemas.openxmlformats.org/officeDocument/2006/relationships/hyperlink" Target="https://island-chance-d9d.notion.site/Mini-cart-widget-d02504dd236c41b5b8a9c1f1b2272527" TargetMode="External"/><Relationship Id="rId15" Type="http://schemas.openxmlformats.org/officeDocument/2006/relationships/hyperlink" Target="https://island-chance-d9d.notion.site/Navigation-ace788f969c8499a88b7b8b6d9234015" TargetMode="External"/><Relationship Id="rId37" Type="http://schemas.openxmlformats.org/officeDocument/2006/relationships/hyperlink" Target="https://island-chance-d9d.notion.site/Footer-6797302ef8864e89b4335cd90eb88e99" TargetMode="External"/><Relationship Id="rId14" Type="http://schemas.openxmlformats.org/officeDocument/2006/relationships/hyperlink" Target="https://island-chance-d9d.notion.site/Navigation-ace788f969c8499a88b7b8b6d9234015" TargetMode="External"/><Relationship Id="rId36" Type="http://schemas.openxmlformats.org/officeDocument/2006/relationships/hyperlink" Target="https://island-chance-d9d.notion.site/Footer-6797302ef8864e89b4335cd90eb88e99" TargetMode="External"/><Relationship Id="rId17" Type="http://schemas.openxmlformats.org/officeDocument/2006/relationships/hyperlink" Target="https://island-chance-d9d.notion.site/Search-bar-3ec90c6e825042d6b68f923640f7ef43" TargetMode="External"/><Relationship Id="rId39" Type="http://schemas.openxmlformats.org/officeDocument/2006/relationships/hyperlink" Target="https://island-chance-d9d.notion.site/Footer-6797302ef8864e89b4335cd90eb88e99" TargetMode="External"/><Relationship Id="rId16" Type="http://schemas.openxmlformats.org/officeDocument/2006/relationships/hyperlink" Target="https://island-chance-d9d.notion.site/Navigation-ace788f969c8499a88b7b8b6d9234015" TargetMode="External"/><Relationship Id="rId38" Type="http://schemas.openxmlformats.org/officeDocument/2006/relationships/hyperlink" Target="https://island-chance-d9d.notion.site/Footer-6797302ef8864e89b4335cd90eb88e99" TargetMode="External"/><Relationship Id="rId19" Type="http://schemas.openxmlformats.org/officeDocument/2006/relationships/hyperlink" Target="https://island-chance-d9d.notion.site/Search-bar-3ec90c6e825042d6b68f923640f7ef43" TargetMode="External"/><Relationship Id="rId18" Type="http://schemas.openxmlformats.org/officeDocument/2006/relationships/hyperlink" Target="https://island-chance-d9d.notion.site/Search-bar-3ec90c6e825042d6b68f923640f7ef43"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island-chance-d9d.notion.site/Home-pag-e02fc4b929794e609f1709674ff64325" TargetMode="External"/><Relationship Id="rId22" Type="http://schemas.openxmlformats.org/officeDocument/2006/relationships/drawing" Target="../drawings/drawing3.xml"/><Relationship Id="rId21" Type="http://schemas.openxmlformats.org/officeDocument/2006/relationships/hyperlink" Target="https://island-chance-d9d.notion.site/Home-pag-e02fc4b929794e609f1709674ff64325" TargetMode="External"/><Relationship Id="rId1" Type="http://schemas.openxmlformats.org/officeDocument/2006/relationships/hyperlink" Target="https://island-chance-d9d.notion.site/Site-wide-promotion-with-urgency-59b81b6f44d34f439b4d5fdb07336ea1" TargetMode="External"/><Relationship Id="rId2" Type="http://schemas.openxmlformats.org/officeDocument/2006/relationships/hyperlink" Target="https://island-chance-d9d.notion.site/Home-pag-e02fc4b929794e609f1709674ff64325" TargetMode="External"/><Relationship Id="rId3" Type="http://schemas.openxmlformats.org/officeDocument/2006/relationships/hyperlink" Target="https://island-chance-d9d.notion.site/Home-pag-e02fc4b929794e609f1709674ff64325" TargetMode="External"/><Relationship Id="rId4" Type="http://schemas.openxmlformats.org/officeDocument/2006/relationships/hyperlink" Target="https://island-chance-d9d.notion.site/Home-pag-e02fc4b929794e609f1709674ff64325" TargetMode="External"/><Relationship Id="rId9" Type="http://schemas.openxmlformats.org/officeDocument/2006/relationships/hyperlink" Target="https://island-chance-d9d.notion.site/Home-pag-e02fc4b929794e609f1709674ff64325" TargetMode="External"/><Relationship Id="rId5" Type="http://schemas.openxmlformats.org/officeDocument/2006/relationships/hyperlink" Target="https://island-chance-d9d.notion.site/Home-pag-e02fc4b929794e609f1709674ff64325" TargetMode="External"/><Relationship Id="rId6" Type="http://schemas.openxmlformats.org/officeDocument/2006/relationships/hyperlink" Target="https://island-chance-d9d.notion.site/Home-pag-e02fc4b929794e609f1709674ff64325" TargetMode="External"/><Relationship Id="rId7" Type="http://schemas.openxmlformats.org/officeDocument/2006/relationships/hyperlink" Target="https://island-chance-d9d.notion.site/Home-pag-e02fc4b929794e609f1709674ff64325" TargetMode="External"/><Relationship Id="rId8" Type="http://schemas.openxmlformats.org/officeDocument/2006/relationships/hyperlink" Target="https://island-chance-d9d.notion.site/Home-pag-e02fc4b929794e609f1709674ff64325" TargetMode="External"/><Relationship Id="rId11" Type="http://schemas.openxmlformats.org/officeDocument/2006/relationships/hyperlink" Target="https://island-chance-d9d.notion.site/Home-pag-e02fc4b929794e609f1709674ff64325" TargetMode="External"/><Relationship Id="rId10" Type="http://schemas.openxmlformats.org/officeDocument/2006/relationships/hyperlink" Target="https://island-chance-d9d.notion.site/Home-pag-e02fc4b929794e609f1709674ff64325" TargetMode="External"/><Relationship Id="rId13" Type="http://schemas.openxmlformats.org/officeDocument/2006/relationships/hyperlink" Target="https://island-chance-d9d.notion.site/Home-pag-e02fc4b929794e609f1709674ff64325" TargetMode="External"/><Relationship Id="rId12" Type="http://schemas.openxmlformats.org/officeDocument/2006/relationships/hyperlink" Target="https://island-chance-d9d.notion.site/Home-pag-e02fc4b929794e609f1709674ff64325" TargetMode="External"/><Relationship Id="rId15" Type="http://schemas.openxmlformats.org/officeDocument/2006/relationships/hyperlink" Target="https://island-chance-d9d.notion.site/Home-pag-e02fc4b929794e609f1709674ff64325" TargetMode="External"/><Relationship Id="rId14" Type="http://schemas.openxmlformats.org/officeDocument/2006/relationships/hyperlink" Target="https://island-chance-d9d.notion.site/Home-pag-e02fc4b929794e609f1709674ff64325" TargetMode="External"/><Relationship Id="rId17" Type="http://schemas.openxmlformats.org/officeDocument/2006/relationships/hyperlink" Target="https://island-chance-d9d.notion.site/Home-pag-e02fc4b929794e609f1709674ff64325" TargetMode="External"/><Relationship Id="rId16" Type="http://schemas.openxmlformats.org/officeDocument/2006/relationships/hyperlink" Target="https://island-chance-d9d.notion.site/Home-pag-e02fc4b929794e609f1709674ff64325" TargetMode="External"/><Relationship Id="rId19" Type="http://schemas.openxmlformats.org/officeDocument/2006/relationships/hyperlink" Target="https://island-chance-d9d.notion.site/Home-pag-e02fc4b929794e609f1709674ff64325" TargetMode="External"/><Relationship Id="rId18" Type="http://schemas.openxmlformats.org/officeDocument/2006/relationships/hyperlink" Target="https://island-chance-d9d.notion.site/Home-pag-e02fc4b929794e609f1709674ff64325"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island-chance-d9d.notion.site/Category-page-f9580dfcaba64aa789ae64da1f409109" TargetMode="External"/><Relationship Id="rId22" Type="http://schemas.openxmlformats.org/officeDocument/2006/relationships/hyperlink" Target="https://island-chance-d9d.notion.site/Category-page-f9580dfcaba64aa789ae64da1f409109" TargetMode="External"/><Relationship Id="rId21" Type="http://schemas.openxmlformats.org/officeDocument/2006/relationships/hyperlink" Target="https://island-chance-d9d.notion.site/Category-page-f9580dfcaba64aa789ae64da1f409109" TargetMode="External"/><Relationship Id="rId24" Type="http://schemas.openxmlformats.org/officeDocument/2006/relationships/hyperlink" Target="https://island-chance-d9d.notion.site/Category-page-f9580dfcaba64aa789ae64da1f409109" TargetMode="External"/><Relationship Id="rId23" Type="http://schemas.openxmlformats.org/officeDocument/2006/relationships/hyperlink" Target="https://island-chance-d9d.notion.site/Category-page-f9580dfcaba64aa789ae64da1f409109" TargetMode="External"/><Relationship Id="rId1" Type="http://schemas.openxmlformats.org/officeDocument/2006/relationships/hyperlink" Target="https://island-chance-d9d.notion.site/Category-page-f9580dfcaba64aa789ae64da1f409109" TargetMode="External"/><Relationship Id="rId2" Type="http://schemas.openxmlformats.org/officeDocument/2006/relationships/hyperlink" Target="https://island-chance-d9d.notion.site/Category-page-f9580dfcaba64aa789ae64da1f409109" TargetMode="External"/><Relationship Id="rId3" Type="http://schemas.openxmlformats.org/officeDocument/2006/relationships/hyperlink" Target="https://island-chance-d9d.notion.site/Category-page-f9580dfcaba64aa789ae64da1f409109" TargetMode="External"/><Relationship Id="rId4" Type="http://schemas.openxmlformats.org/officeDocument/2006/relationships/hyperlink" Target="https://island-chance-d9d.notion.site/Category-page-f9580dfcaba64aa789ae64da1f409109" TargetMode="External"/><Relationship Id="rId9" Type="http://schemas.openxmlformats.org/officeDocument/2006/relationships/hyperlink" Target="https://island-chance-d9d.notion.site/Category-page-f9580dfcaba64aa789ae64da1f409109" TargetMode="External"/><Relationship Id="rId26" Type="http://schemas.openxmlformats.org/officeDocument/2006/relationships/hyperlink" Target="https://island-chance-d9d.notion.site/Category-page-f9580dfcaba64aa789ae64da1f409109" TargetMode="External"/><Relationship Id="rId25" Type="http://schemas.openxmlformats.org/officeDocument/2006/relationships/hyperlink" Target="https://island-chance-d9d.notion.site/Category-page-f9580dfcaba64aa789ae64da1f409109" TargetMode="External"/><Relationship Id="rId28" Type="http://schemas.openxmlformats.org/officeDocument/2006/relationships/drawing" Target="../drawings/drawing4.xml"/><Relationship Id="rId27" Type="http://schemas.openxmlformats.org/officeDocument/2006/relationships/hyperlink" Target="https://island-chance-d9d.notion.site/Category-page-f9580dfcaba64aa789ae64da1f409109" TargetMode="External"/><Relationship Id="rId5" Type="http://schemas.openxmlformats.org/officeDocument/2006/relationships/hyperlink" Target="https://island-chance-d9d.notion.site/Category-page-f9580dfcaba64aa789ae64da1f409109" TargetMode="External"/><Relationship Id="rId6" Type="http://schemas.openxmlformats.org/officeDocument/2006/relationships/hyperlink" Target="https://island-chance-d9d.notion.site/Category-page-f9580dfcaba64aa789ae64da1f409109" TargetMode="External"/><Relationship Id="rId7" Type="http://schemas.openxmlformats.org/officeDocument/2006/relationships/hyperlink" Target="https://island-chance-d9d.notion.site/Category-page-f9580dfcaba64aa789ae64da1f409109" TargetMode="External"/><Relationship Id="rId8" Type="http://schemas.openxmlformats.org/officeDocument/2006/relationships/hyperlink" Target="https://island-chance-d9d.notion.site/Category-page-f9580dfcaba64aa789ae64da1f409109" TargetMode="External"/><Relationship Id="rId11" Type="http://schemas.openxmlformats.org/officeDocument/2006/relationships/hyperlink" Target="https://island-chance-d9d.notion.site/Category-page-f9580dfcaba64aa789ae64da1f409109" TargetMode="External"/><Relationship Id="rId10" Type="http://schemas.openxmlformats.org/officeDocument/2006/relationships/hyperlink" Target="https://island-chance-d9d.notion.site/Category-page-f9580dfcaba64aa789ae64da1f409109" TargetMode="External"/><Relationship Id="rId13" Type="http://schemas.openxmlformats.org/officeDocument/2006/relationships/hyperlink" Target="https://island-chance-d9d.notion.site/Category-page-f9580dfcaba64aa789ae64da1f409109" TargetMode="External"/><Relationship Id="rId12" Type="http://schemas.openxmlformats.org/officeDocument/2006/relationships/hyperlink" Target="https://island-chance-d9d.notion.site/Category-page-f9580dfcaba64aa789ae64da1f409109" TargetMode="External"/><Relationship Id="rId15" Type="http://schemas.openxmlformats.org/officeDocument/2006/relationships/hyperlink" Target="https://island-chance-d9d.notion.site/Category-page-f9580dfcaba64aa789ae64da1f409109" TargetMode="External"/><Relationship Id="rId14" Type="http://schemas.openxmlformats.org/officeDocument/2006/relationships/hyperlink" Target="https://island-chance-d9d.notion.site/Category-page-f9580dfcaba64aa789ae64da1f409109" TargetMode="External"/><Relationship Id="rId17" Type="http://schemas.openxmlformats.org/officeDocument/2006/relationships/hyperlink" Target="https://island-chance-d9d.notion.site/Category-page-f9580dfcaba64aa789ae64da1f409109" TargetMode="External"/><Relationship Id="rId16" Type="http://schemas.openxmlformats.org/officeDocument/2006/relationships/hyperlink" Target="https://island-chance-d9d.notion.site/Category-page-f9580dfcaba64aa789ae64da1f409109" TargetMode="External"/><Relationship Id="rId19" Type="http://schemas.openxmlformats.org/officeDocument/2006/relationships/hyperlink" Target="https://island-chance-d9d.notion.site/Category-page-f9580dfcaba64aa789ae64da1f409109" TargetMode="External"/><Relationship Id="rId18" Type="http://schemas.openxmlformats.org/officeDocument/2006/relationships/hyperlink" Target="https://island-chance-d9d.notion.site/Category-page-f9580dfcaba64aa789ae64da1f40910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island-chance-d9d.notion.site/Social-proof-on-product-page-545745bc3d9d4cce9ede7a0481c172e9" TargetMode="External"/><Relationship Id="rId42" Type="http://schemas.openxmlformats.org/officeDocument/2006/relationships/hyperlink" Target="https://island-chance-d9d.notion.site/Quantity-discount-aa127ed12bf34958af13ae09cbab98c1" TargetMode="External"/><Relationship Id="rId41" Type="http://schemas.openxmlformats.org/officeDocument/2006/relationships/hyperlink" Target="https://island-chance-d9d.notion.site/Social-proof-on-product-page-545745bc3d9d4cce9ede7a0481c172e9" TargetMode="External"/><Relationship Id="rId44" Type="http://schemas.openxmlformats.org/officeDocument/2006/relationships/hyperlink" Target="https://island-chance-d9d.notion.site/Bundles-on-a-product-page-25ab7c6e5455420baec0e43c74f02f3c" TargetMode="External"/><Relationship Id="rId43" Type="http://schemas.openxmlformats.org/officeDocument/2006/relationships/hyperlink" Target="https://island-chance-d9d.notion.site/Upsell-on-a-product-page-0f680f1cd4504c129bb99b08dc4d9c77" TargetMode="External"/><Relationship Id="rId46" Type="http://schemas.openxmlformats.org/officeDocument/2006/relationships/hyperlink" Target="https://island-chance-d9d.notion.site/Scarcity-08cfe648ff2d45d18a15a253d316a6eb" TargetMode="External"/><Relationship Id="rId45" Type="http://schemas.openxmlformats.org/officeDocument/2006/relationships/hyperlink" Target="https://island-chance-d9d.notion.site/Urgency-triggers-on-a-product-page-4229dadab4f14a39a47c8282544bbd74" TargetMode="External"/><Relationship Id="rId1" Type="http://schemas.openxmlformats.org/officeDocument/2006/relationships/hyperlink" Target="https://island-chance-d9d.notion.site/Sticky-product-page-navigation-96c552fe18e540f795a9d00d172e0632" TargetMode="External"/><Relationship Id="rId2" Type="http://schemas.openxmlformats.org/officeDocument/2006/relationships/hyperlink" Target="https://island-chance-d9d.notion.site/Breadcrumbs-a6bde3556a094ce29c6f6ace74cf2d66" TargetMode="External"/><Relationship Id="rId3" Type="http://schemas.openxmlformats.org/officeDocument/2006/relationships/hyperlink" Target="https://island-chance-d9d.notion.site/E-mail-form-when-product-is-not-available-c2ee2824aaad4fe3a3bbde10ee951358" TargetMode="External"/><Relationship Id="rId4" Type="http://schemas.openxmlformats.org/officeDocument/2006/relationships/hyperlink" Target="https://island-chance-d9d.notion.site/Product-page-description-87d8c460fdca40bfa1a55b79756005c3" TargetMode="External"/><Relationship Id="rId9" Type="http://schemas.openxmlformats.org/officeDocument/2006/relationships/hyperlink" Target="https://island-chance-d9d.notion.site/Product-page-description-87d8c460fdca40bfa1a55b79756005c3" TargetMode="External"/><Relationship Id="rId48" Type="http://schemas.openxmlformats.org/officeDocument/2006/relationships/hyperlink" Target="https://island-chance-d9d.notion.site/Relevant-products-bcc06b8672f24369828b121ae002620d" TargetMode="External"/><Relationship Id="rId47" Type="http://schemas.openxmlformats.org/officeDocument/2006/relationships/hyperlink" Target="https://island-chance-d9d.notion.site/Live-social-proof-ddd6a58b7ee74ea595f579f726198ff6" TargetMode="External"/><Relationship Id="rId49" Type="http://schemas.openxmlformats.org/officeDocument/2006/relationships/hyperlink" Target="https://island-chance-d9d.notion.site/Grouped-description-on-a-product-page-59e93e2d4e664767a25d45421d115f17" TargetMode="External"/><Relationship Id="rId5" Type="http://schemas.openxmlformats.org/officeDocument/2006/relationships/hyperlink" Target="https://island-chance-d9d.notion.site/Product-page-description-87d8c460fdca40bfa1a55b79756005c3" TargetMode="External"/><Relationship Id="rId6" Type="http://schemas.openxmlformats.org/officeDocument/2006/relationships/hyperlink" Target="https://island-chance-d9d.notion.site/Product-page-description-87d8c460fdca40bfa1a55b79756005c3" TargetMode="External"/><Relationship Id="rId7" Type="http://schemas.openxmlformats.org/officeDocument/2006/relationships/hyperlink" Target="https://island-chance-d9d.notion.site/Product-page-description-87d8c460fdca40bfa1a55b79756005c3" TargetMode="External"/><Relationship Id="rId8" Type="http://schemas.openxmlformats.org/officeDocument/2006/relationships/hyperlink" Target="https://island-chance-d9d.notion.site/Product-page-description-87d8c460fdca40bfa1a55b79756005c3" TargetMode="External"/><Relationship Id="rId31" Type="http://schemas.openxmlformats.org/officeDocument/2006/relationships/hyperlink" Target="https://island-chance-d9d.notion.site/Product-page-CTA-area-bf388e3c58d34ae69dcc54fa9d519222" TargetMode="External"/><Relationship Id="rId30" Type="http://schemas.openxmlformats.org/officeDocument/2006/relationships/hyperlink" Target="https://island-chance-d9d.notion.site/Product-page-CTA-area-bf388e3c58d34ae69dcc54fa9d519222" TargetMode="External"/><Relationship Id="rId33" Type="http://schemas.openxmlformats.org/officeDocument/2006/relationships/hyperlink" Target="https://island-chance-d9d.notion.site/Product-page-CTA-area-bf388e3c58d34ae69dcc54fa9d519222" TargetMode="External"/><Relationship Id="rId32" Type="http://schemas.openxmlformats.org/officeDocument/2006/relationships/hyperlink" Target="https://island-chance-d9d.notion.site/Product-page-CTA-area-bf388e3c58d34ae69dcc54fa9d519222" TargetMode="External"/><Relationship Id="rId35" Type="http://schemas.openxmlformats.org/officeDocument/2006/relationships/hyperlink" Target="https://island-chance-d9d.notion.site/Product-page-CTA-area-bf388e3c58d34ae69dcc54fa9d519222" TargetMode="External"/><Relationship Id="rId34" Type="http://schemas.openxmlformats.org/officeDocument/2006/relationships/hyperlink" Target="https://island-chance-d9d.notion.site/Product-page-CTA-area-bf388e3c58d34ae69dcc54fa9d519222" TargetMode="External"/><Relationship Id="rId37" Type="http://schemas.openxmlformats.org/officeDocument/2006/relationships/hyperlink" Target="https://island-chance-d9d.notion.site/Social-proof-on-product-page-545745bc3d9d4cce9ede7a0481c172e9" TargetMode="External"/><Relationship Id="rId36" Type="http://schemas.openxmlformats.org/officeDocument/2006/relationships/hyperlink" Target="https://island-chance-d9d.notion.site/Social-proof-on-product-page-545745bc3d9d4cce9ede7a0481c172e9" TargetMode="External"/><Relationship Id="rId39" Type="http://schemas.openxmlformats.org/officeDocument/2006/relationships/hyperlink" Target="https://island-chance-d9d.notion.site/Social-proof-on-product-page-545745bc3d9d4cce9ede7a0481c172e9" TargetMode="External"/><Relationship Id="rId38" Type="http://schemas.openxmlformats.org/officeDocument/2006/relationships/hyperlink" Target="https://island-chance-d9d.notion.site/Social-proof-on-product-page-545745bc3d9d4cce9ede7a0481c172e9" TargetMode="External"/><Relationship Id="rId20" Type="http://schemas.openxmlformats.org/officeDocument/2006/relationships/hyperlink" Target="https://island-chance-d9d.notion.site/Product-page-CTA-area-bf388e3c58d34ae69dcc54fa9d519222" TargetMode="External"/><Relationship Id="rId22" Type="http://schemas.openxmlformats.org/officeDocument/2006/relationships/hyperlink" Target="https://island-chance-d9d.notion.site/Product-page-CTA-area-bf388e3c58d34ae69dcc54fa9d519222" TargetMode="External"/><Relationship Id="rId21" Type="http://schemas.openxmlformats.org/officeDocument/2006/relationships/hyperlink" Target="https://island-chance-d9d.notion.site/Product-page-CTA-area-bf388e3c58d34ae69dcc54fa9d519222" TargetMode="External"/><Relationship Id="rId24" Type="http://schemas.openxmlformats.org/officeDocument/2006/relationships/hyperlink" Target="https://island-chance-d9d.notion.site/Product-page-CTA-area-bf388e3c58d34ae69dcc54fa9d519222" TargetMode="External"/><Relationship Id="rId23" Type="http://schemas.openxmlformats.org/officeDocument/2006/relationships/hyperlink" Target="https://island-chance-d9d.notion.site/Product-page-CTA-area-bf388e3c58d34ae69dcc54fa9d519222" TargetMode="External"/><Relationship Id="rId26" Type="http://schemas.openxmlformats.org/officeDocument/2006/relationships/hyperlink" Target="https://island-chance-d9d.notion.site/Product-page-CTA-area-bf388e3c58d34ae69dcc54fa9d519222" TargetMode="External"/><Relationship Id="rId25" Type="http://schemas.openxmlformats.org/officeDocument/2006/relationships/hyperlink" Target="https://island-chance-d9d.notion.site/Product-page-CTA-area-bf388e3c58d34ae69dcc54fa9d519222" TargetMode="External"/><Relationship Id="rId28" Type="http://schemas.openxmlformats.org/officeDocument/2006/relationships/hyperlink" Target="https://island-chance-d9d.notion.site/Product-page-CTA-area-bf388e3c58d34ae69dcc54fa9d519222" TargetMode="External"/><Relationship Id="rId27" Type="http://schemas.openxmlformats.org/officeDocument/2006/relationships/hyperlink" Target="https://island-chance-d9d.notion.site/Product-page-CTA-area-bf388e3c58d34ae69dcc54fa9d519222" TargetMode="External"/><Relationship Id="rId29" Type="http://schemas.openxmlformats.org/officeDocument/2006/relationships/hyperlink" Target="https://island-chance-d9d.notion.site/Product-page-CTA-area-bf388e3c58d34ae69dcc54fa9d519222" TargetMode="External"/><Relationship Id="rId51" Type="http://schemas.openxmlformats.org/officeDocument/2006/relationships/hyperlink" Target="https://island-chance-d9d.notion.site/What-s-included-63c49b41429b43d1b62adf5444ce68f2" TargetMode="External"/><Relationship Id="rId50" Type="http://schemas.openxmlformats.org/officeDocument/2006/relationships/hyperlink" Target="https://island-chance-d9d.notion.site/Product-page-title-8606f5ae070e48fba8f61e32a28fd7a2" TargetMode="External"/><Relationship Id="rId53" Type="http://schemas.openxmlformats.org/officeDocument/2006/relationships/hyperlink" Target="https://island-chance-d9d.notion.site/Technical-specifications-62f87a26fdb6427a89e65b741e98a5c7" TargetMode="External"/><Relationship Id="rId52" Type="http://schemas.openxmlformats.org/officeDocument/2006/relationships/hyperlink" Target="https://island-chance-d9d.notion.site/FAQs-67ced5fe078e4f93b8ebc3ee0171bcca" TargetMode="External"/><Relationship Id="rId11" Type="http://schemas.openxmlformats.org/officeDocument/2006/relationships/hyperlink" Target="https://island-chance-d9d.notion.site/Image-gallery-16a2aade39c4468c95584c191e961a7f" TargetMode="External"/><Relationship Id="rId55" Type="http://schemas.openxmlformats.org/officeDocument/2006/relationships/hyperlink" Target="https://island-chance-d9d.notion.site/Embedded-reviews-a3aad75c244446b69d4d9f653c215ca4" TargetMode="External"/><Relationship Id="rId10" Type="http://schemas.openxmlformats.org/officeDocument/2006/relationships/hyperlink" Target="https://island-chance-d9d.notion.site/Image-gallery-16a2aade39c4468c95584c191e961a7f" TargetMode="External"/><Relationship Id="rId54" Type="http://schemas.openxmlformats.org/officeDocument/2006/relationships/hyperlink" Target="https://island-chance-d9d.notion.site/Product-comparison-a16c1877e5e3490e8fe9a5b230f39722" TargetMode="External"/><Relationship Id="rId13" Type="http://schemas.openxmlformats.org/officeDocument/2006/relationships/hyperlink" Target="https://island-chance-d9d.notion.site/Image-gallery-16a2aade39c4468c95584c191e961a7f" TargetMode="External"/><Relationship Id="rId12" Type="http://schemas.openxmlformats.org/officeDocument/2006/relationships/hyperlink" Target="https://island-chance-d9d.notion.site/Image-gallery-16a2aade39c4468c95584c191e961a7f" TargetMode="External"/><Relationship Id="rId56" Type="http://schemas.openxmlformats.org/officeDocument/2006/relationships/drawing" Target="../drawings/drawing5.xml"/><Relationship Id="rId15" Type="http://schemas.openxmlformats.org/officeDocument/2006/relationships/hyperlink" Target="https://island-chance-d9d.notion.site/Image-gallery-16a2aade39c4468c95584c191e961a7f" TargetMode="External"/><Relationship Id="rId14" Type="http://schemas.openxmlformats.org/officeDocument/2006/relationships/hyperlink" Target="https://island-chance-d9d.notion.site/Image-gallery-16a2aade39c4468c95584c191e961a7f" TargetMode="External"/><Relationship Id="rId17" Type="http://schemas.openxmlformats.org/officeDocument/2006/relationships/hyperlink" Target="https://island-chance-d9d.notion.site/Product-page-CTA-area-bf388e3c58d34ae69dcc54fa9d519222" TargetMode="External"/><Relationship Id="rId16" Type="http://schemas.openxmlformats.org/officeDocument/2006/relationships/hyperlink" Target="https://island-chance-d9d.notion.site/Image-gallery-16a2aade39c4468c95584c191e961a7f" TargetMode="External"/><Relationship Id="rId19" Type="http://schemas.openxmlformats.org/officeDocument/2006/relationships/hyperlink" Target="https://island-chance-d9d.notion.site/Product-page-CTA-area-bf388e3c58d34ae69dcc54fa9d519222" TargetMode="External"/><Relationship Id="rId18" Type="http://schemas.openxmlformats.org/officeDocument/2006/relationships/hyperlink" Target="https://island-chance-d9d.notion.site/Product-page-CTA-area-bf388e3c58d34ae69dcc54fa9d519222"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island-chance-d9d.notion.site/Upsell-on-a-product-page-0f680f1cd4504c129bb99b08dc4d9c77" TargetMode="External"/><Relationship Id="rId42" Type="http://schemas.openxmlformats.org/officeDocument/2006/relationships/hyperlink" Target="https://island-chance-d9d.notion.site/Urgency-triggers-on-a-product-page-4229dadab4f14a39a47c8282544bbd74" TargetMode="External"/><Relationship Id="rId41" Type="http://schemas.openxmlformats.org/officeDocument/2006/relationships/hyperlink" Target="https://island-chance-d9d.notion.site/Bundles-on-a-product-page-25ab7c6e5455420baec0e43c74f02f3c" TargetMode="External"/><Relationship Id="rId44" Type="http://schemas.openxmlformats.org/officeDocument/2006/relationships/hyperlink" Target="https://island-chance-d9d.notion.site/Live-social-proof-ddd6a58b7ee74ea595f579f726198ff6" TargetMode="External"/><Relationship Id="rId43" Type="http://schemas.openxmlformats.org/officeDocument/2006/relationships/hyperlink" Target="https://island-chance-d9d.notion.site/Scarcity-08cfe648ff2d45d18a15a253d316a6eb" TargetMode="External"/><Relationship Id="rId46" Type="http://schemas.openxmlformats.org/officeDocument/2006/relationships/hyperlink" Target="https://island-chance-d9d.notion.site/Grouped-description-on-a-product-page-59e93e2d4e664767a25d45421d115f17" TargetMode="External"/><Relationship Id="rId45" Type="http://schemas.openxmlformats.org/officeDocument/2006/relationships/hyperlink" Target="https://island-chance-d9d.notion.site/Relevant-products-bcc06b8672f24369828b121ae002620d" TargetMode="External"/><Relationship Id="rId1" Type="http://schemas.openxmlformats.org/officeDocument/2006/relationships/hyperlink" Target="https://island-chance-d9d.notion.site/Sticky-product-page-navigation-96c552fe18e540f795a9d00d172e0632" TargetMode="External"/><Relationship Id="rId2" Type="http://schemas.openxmlformats.org/officeDocument/2006/relationships/hyperlink" Target="https://island-chance-d9d.notion.site/Product-page-description-87d8c460fdca40bfa1a55b79756005c3" TargetMode="External"/><Relationship Id="rId3" Type="http://schemas.openxmlformats.org/officeDocument/2006/relationships/hyperlink" Target="https://island-chance-d9d.notion.site/Product-page-description-87d8c460fdca40bfa1a55b79756005c3" TargetMode="External"/><Relationship Id="rId4" Type="http://schemas.openxmlformats.org/officeDocument/2006/relationships/hyperlink" Target="https://island-chance-d9d.notion.site/Product-page-description-87d8c460fdca40bfa1a55b79756005c3" TargetMode="External"/><Relationship Id="rId9" Type="http://schemas.openxmlformats.org/officeDocument/2006/relationships/hyperlink" Target="https://island-chance-d9d.notion.site/Image-gallery-16a2aade39c4468c95584c191e961a7f" TargetMode="External"/><Relationship Id="rId48" Type="http://schemas.openxmlformats.org/officeDocument/2006/relationships/hyperlink" Target="https://island-chance-d9d.notion.site/What-s-included-63c49b41429b43d1b62adf5444ce68f2" TargetMode="External"/><Relationship Id="rId47" Type="http://schemas.openxmlformats.org/officeDocument/2006/relationships/hyperlink" Target="https://island-chance-d9d.notion.site/Product-page-title-8606f5ae070e48fba8f61e32a28fd7a2" TargetMode="External"/><Relationship Id="rId49" Type="http://schemas.openxmlformats.org/officeDocument/2006/relationships/hyperlink" Target="https://island-chance-d9d.notion.site/FAQs-67ced5fe078e4f93b8ebc3ee0171bcca" TargetMode="External"/><Relationship Id="rId5" Type="http://schemas.openxmlformats.org/officeDocument/2006/relationships/hyperlink" Target="https://island-chance-d9d.notion.site/Product-page-description-87d8c460fdca40bfa1a55b79756005c3" TargetMode="External"/><Relationship Id="rId6" Type="http://schemas.openxmlformats.org/officeDocument/2006/relationships/hyperlink" Target="https://island-chance-d9d.notion.site/Product-page-description-87d8c460fdca40bfa1a55b79756005c3" TargetMode="External"/><Relationship Id="rId7" Type="http://schemas.openxmlformats.org/officeDocument/2006/relationships/hyperlink" Target="https://island-chance-d9d.notion.site/Product-page-description-87d8c460fdca40bfa1a55b79756005c3" TargetMode="External"/><Relationship Id="rId8" Type="http://schemas.openxmlformats.org/officeDocument/2006/relationships/hyperlink" Target="https://island-chance-d9d.notion.site/Product-page-layout-03d40d46fad14dc6889ba7b932b84fa0" TargetMode="External"/><Relationship Id="rId31" Type="http://schemas.openxmlformats.org/officeDocument/2006/relationships/hyperlink" Target="https://island-chance-d9d.notion.site/Product-page-CTA-area-bf388e3c58d34ae69dcc54fa9d519222" TargetMode="External"/><Relationship Id="rId30" Type="http://schemas.openxmlformats.org/officeDocument/2006/relationships/hyperlink" Target="https://island-chance-d9d.notion.site/Product-page-CTA-area-bf388e3c58d34ae69dcc54fa9d519222" TargetMode="External"/><Relationship Id="rId33" Type="http://schemas.openxmlformats.org/officeDocument/2006/relationships/hyperlink" Target="https://island-chance-d9d.notion.site/Social-proof-on-product-page-545745bc3d9d4cce9ede7a0481c172e9" TargetMode="External"/><Relationship Id="rId32" Type="http://schemas.openxmlformats.org/officeDocument/2006/relationships/hyperlink" Target="https://island-chance-d9d.notion.site/Product-page-CTA-area-bf388e3c58d34ae69dcc54fa9d519222" TargetMode="External"/><Relationship Id="rId35" Type="http://schemas.openxmlformats.org/officeDocument/2006/relationships/hyperlink" Target="https://island-chance-d9d.notion.site/Social-proof-on-product-page-545745bc3d9d4cce9ede7a0481c172e9" TargetMode="External"/><Relationship Id="rId34" Type="http://schemas.openxmlformats.org/officeDocument/2006/relationships/hyperlink" Target="https://island-chance-d9d.notion.site/Social-proof-on-product-page-545745bc3d9d4cce9ede7a0481c172e9" TargetMode="External"/><Relationship Id="rId37" Type="http://schemas.openxmlformats.org/officeDocument/2006/relationships/hyperlink" Target="https://island-chance-d9d.notion.site/Social-proof-on-product-page-545745bc3d9d4cce9ede7a0481c172e9" TargetMode="External"/><Relationship Id="rId36" Type="http://schemas.openxmlformats.org/officeDocument/2006/relationships/hyperlink" Target="https://island-chance-d9d.notion.site/Social-proof-on-product-page-545745bc3d9d4cce9ede7a0481c172e9" TargetMode="External"/><Relationship Id="rId39" Type="http://schemas.openxmlformats.org/officeDocument/2006/relationships/hyperlink" Target="https://island-chance-d9d.notion.site/Quantity-discount-aa127ed12bf34958af13ae09cbab98c1" TargetMode="External"/><Relationship Id="rId38" Type="http://schemas.openxmlformats.org/officeDocument/2006/relationships/hyperlink" Target="https://island-chance-d9d.notion.site/Social-proof-on-product-page-545745bc3d9d4cce9ede7a0481c172e9" TargetMode="External"/><Relationship Id="rId20" Type="http://schemas.openxmlformats.org/officeDocument/2006/relationships/hyperlink" Target="https://island-chance-d9d.notion.site/Product-page-CTA-area-bf388e3c58d34ae69dcc54fa9d519222" TargetMode="External"/><Relationship Id="rId22" Type="http://schemas.openxmlformats.org/officeDocument/2006/relationships/hyperlink" Target="https://island-chance-d9d.notion.site/Product-page-CTA-area-bf388e3c58d34ae69dcc54fa9d519222" TargetMode="External"/><Relationship Id="rId21" Type="http://schemas.openxmlformats.org/officeDocument/2006/relationships/hyperlink" Target="https://island-chance-d9d.notion.site/Product-page-CTA-area-bf388e3c58d34ae69dcc54fa9d519222" TargetMode="External"/><Relationship Id="rId24" Type="http://schemas.openxmlformats.org/officeDocument/2006/relationships/hyperlink" Target="https://island-chance-d9d.notion.site/Product-page-CTA-area-bf388e3c58d34ae69dcc54fa9d519222" TargetMode="External"/><Relationship Id="rId23" Type="http://schemas.openxmlformats.org/officeDocument/2006/relationships/hyperlink" Target="https://island-chance-d9d.notion.site/Product-page-CTA-area-bf388e3c58d34ae69dcc54fa9d519222" TargetMode="External"/><Relationship Id="rId26" Type="http://schemas.openxmlformats.org/officeDocument/2006/relationships/hyperlink" Target="https://island-chance-d9d.notion.site/Product-page-CTA-area-bf388e3c58d34ae69dcc54fa9d519222" TargetMode="External"/><Relationship Id="rId25" Type="http://schemas.openxmlformats.org/officeDocument/2006/relationships/hyperlink" Target="https://island-chance-d9d.notion.site/Product-page-CTA-area-bf388e3c58d34ae69dcc54fa9d519222" TargetMode="External"/><Relationship Id="rId28" Type="http://schemas.openxmlformats.org/officeDocument/2006/relationships/hyperlink" Target="https://island-chance-d9d.notion.site/Product-page-CTA-area-bf388e3c58d34ae69dcc54fa9d519222" TargetMode="External"/><Relationship Id="rId27" Type="http://schemas.openxmlformats.org/officeDocument/2006/relationships/hyperlink" Target="https://island-chance-d9d.notion.site/Product-page-CTA-area-bf388e3c58d34ae69dcc54fa9d519222" TargetMode="External"/><Relationship Id="rId29" Type="http://schemas.openxmlformats.org/officeDocument/2006/relationships/hyperlink" Target="https://island-chance-d9d.notion.site/Product-page-CTA-area-bf388e3c58d34ae69dcc54fa9d519222" TargetMode="External"/><Relationship Id="rId51" Type="http://schemas.openxmlformats.org/officeDocument/2006/relationships/hyperlink" Target="https://island-chance-d9d.notion.site/Product-comparison-a16c1877e5e3490e8fe9a5b230f39722" TargetMode="External"/><Relationship Id="rId50" Type="http://schemas.openxmlformats.org/officeDocument/2006/relationships/hyperlink" Target="https://island-chance-d9d.notion.site/Technical-specifications-62f87a26fdb6427a89e65b741e98a5c7" TargetMode="External"/><Relationship Id="rId53" Type="http://schemas.openxmlformats.org/officeDocument/2006/relationships/drawing" Target="../drawings/drawing6.xml"/><Relationship Id="rId52" Type="http://schemas.openxmlformats.org/officeDocument/2006/relationships/hyperlink" Target="https://island-chance-d9d.notion.site/Embedded-reviews-a3aad75c244446b69d4d9f653c215ca4" TargetMode="External"/><Relationship Id="rId11" Type="http://schemas.openxmlformats.org/officeDocument/2006/relationships/hyperlink" Target="https://island-chance-d9d.notion.site/Image-gallery-16a2aade39c4468c95584c191e961a7f" TargetMode="External"/><Relationship Id="rId10" Type="http://schemas.openxmlformats.org/officeDocument/2006/relationships/hyperlink" Target="https://island-chance-d9d.notion.site/Image-gallery-16a2aade39c4468c95584c191e961a7f" TargetMode="External"/><Relationship Id="rId13" Type="http://schemas.openxmlformats.org/officeDocument/2006/relationships/hyperlink" Target="https://island-chance-d9d.notion.site/Image-gallery-16a2aade39c4468c95584c191e961a7f" TargetMode="External"/><Relationship Id="rId12" Type="http://schemas.openxmlformats.org/officeDocument/2006/relationships/hyperlink" Target="https://island-chance-d9d.notion.site/Image-gallery-16a2aade39c4468c95584c191e961a7f" TargetMode="External"/><Relationship Id="rId15" Type="http://schemas.openxmlformats.org/officeDocument/2006/relationships/hyperlink" Target="https://island-chance-d9d.notion.site/Image-gallery-16a2aade39c4468c95584c191e961a7f" TargetMode="External"/><Relationship Id="rId14" Type="http://schemas.openxmlformats.org/officeDocument/2006/relationships/hyperlink" Target="https://island-chance-d9d.notion.site/Image-gallery-16a2aade39c4468c95584c191e961a7f" TargetMode="External"/><Relationship Id="rId17" Type="http://schemas.openxmlformats.org/officeDocument/2006/relationships/hyperlink" Target="https://island-chance-d9d.notion.site/Product-page-CTA-area-bf388e3c58d34ae69dcc54fa9d519222" TargetMode="External"/><Relationship Id="rId16" Type="http://schemas.openxmlformats.org/officeDocument/2006/relationships/hyperlink" Target="https://island-chance-d9d.notion.site/Product-page-CTA-area-bf388e3c58d34ae69dcc54fa9d519222" TargetMode="External"/><Relationship Id="rId19" Type="http://schemas.openxmlformats.org/officeDocument/2006/relationships/hyperlink" Target="https://island-chance-d9d.notion.site/Product-page-CTA-area-bf388e3c58d34ae69dcc54fa9d519222" TargetMode="External"/><Relationship Id="rId18" Type="http://schemas.openxmlformats.org/officeDocument/2006/relationships/hyperlink" Target="https://island-chance-d9d.notion.site/Product-page-CTA-area-bf388e3c58d34ae69dcc54fa9d51922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sland-chance-d9d.notion.site/Cart-page-824ca39d41524a78830aebd0c8efe473" TargetMode="External"/><Relationship Id="rId2" Type="http://schemas.openxmlformats.org/officeDocument/2006/relationships/hyperlink" Target="https://island-chance-d9d.notion.site/Cart-page-824ca39d41524a78830aebd0c8efe473" TargetMode="External"/><Relationship Id="rId3" Type="http://schemas.openxmlformats.org/officeDocument/2006/relationships/hyperlink" Target="https://island-chance-d9d.notion.site/Cart-page-824ca39d41524a78830aebd0c8efe473" TargetMode="External"/><Relationship Id="rId4" Type="http://schemas.openxmlformats.org/officeDocument/2006/relationships/hyperlink" Target="https://island-chance-d9d.notion.site/Cart-page-824ca39d41524a78830aebd0c8efe473" TargetMode="External"/><Relationship Id="rId9" Type="http://schemas.openxmlformats.org/officeDocument/2006/relationships/hyperlink" Target="https://island-chance-d9d.notion.site/Cart-page-824ca39d41524a78830aebd0c8efe473" TargetMode="External"/><Relationship Id="rId5" Type="http://schemas.openxmlformats.org/officeDocument/2006/relationships/hyperlink" Target="https://island-chance-d9d.notion.site/Cart-page-824ca39d41524a78830aebd0c8efe473" TargetMode="External"/><Relationship Id="rId6" Type="http://schemas.openxmlformats.org/officeDocument/2006/relationships/hyperlink" Target="https://island-chance-d9d.notion.site/Cart-page-824ca39d41524a78830aebd0c8efe473" TargetMode="External"/><Relationship Id="rId7" Type="http://schemas.openxmlformats.org/officeDocument/2006/relationships/hyperlink" Target="https://island-chance-d9d.notion.site/Cart-page-824ca39d41524a78830aebd0c8efe473" TargetMode="External"/><Relationship Id="rId8" Type="http://schemas.openxmlformats.org/officeDocument/2006/relationships/hyperlink" Target="https://island-chance-d9d.notion.site/Cart-page-824ca39d41524a78830aebd0c8efe473" TargetMode="External"/><Relationship Id="rId20" Type="http://schemas.openxmlformats.org/officeDocument/2006/relationships/drawing" Target="../drawings/drawing7.xml"/><Relationship Id="rId11" Type="http://schemas.openxmlformats.org/officeDocument/2006/relationships/hyperlink" Target="https://island-chance-d9d.notion.site/Cart-page-824ca39d41524a78830aebd0c8efe473" TargetMode="External"/><Relationship Id="rId10" Type="http://schemas.openxmlformats.org/officeDocument/2006/relationships/hyperlink" Target="https://island-chance-d9d.notion.site/Cart-page-824ca39d41524a78830aebd0c8efe473" TargetMode="External"/><Relationship Id="rId13" Type="http://schemas.openxmlformats.org/officeDocument/2006/relationships/hyperlink" Target="https://island-chance-d9d.notion.site/Cart-page-824ca39d41524a78830aebd0c8efe473" TargetMode="External"/><Relationship Id="rId12" Type="http://schemas.openxmlformats.org/officeDocument/2006/relationships/hyperlink" Target="https://island-chance-d9d.notion.site/Cart-page-824ca39d41524a78830aebd0c8efe473" TargetMode="External"/><Relationship Id="rId15" Type="http://schemas.openxmlformats.org/officeDocument/2006/relationships/hyperlink" Target="https://island-chance-d9d.notion.site/Cart-page-824ca39d41524a78830aebd0c8efe473" TargetMode="External"/><Relationship Id="rId14" Type="http://schemas.openxmlformats.org/officeDocument/2006/relationships/hyperlink" Target="https://island-chance-d9d.notion.site/Cart-page-824ca39d41524a78830aebd0c8efe473" TargetMode="External"/><Relationship Id="rId17" Type="http://schemas.openxmlformats.org/officeDocument/2006/relationships/hyperlink" Target="https://island-chance-d9d.notion.site/Cart-page-824ca39d41524a78830aebd0c8efe473" TargetMode="External"/><Relationship Id="rId16" Type="http://schemas.openxmlformats.org/officeDocument/2006/relationships/hyperlink" Target="https://island-chance-d9d.notion.site/Cart-page-824ca39d41524a78830aebd0c8efe473" TargetMode="External"/><Relationship Id="rId19" Type="http://schemas.openxmlformats.org/officeDocument/2006/relationships/hyperlink" Target="https://island-chance-d9d.notion.site/Cart-page-824ca39d41524a78830aebd0c8efe473" TargetMode="External"/><Relationship Id="rId18" Type="http://schemas.openxmlformats.org/officeDocument/2006/relationships/hyperlink" Target="https://island-chance-d9d.notion.site/Cart-page-824ca39d41524a78830aebd0c8efe473"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island-chance-d9d.notion.site/Checkout-1c267249ffd14506b17215647c0d429f" TargetMode="External"/><Relationship Id="rId2" Type="http://schemas.openxmlformats.org/officeDocument/2006/relationships/hyperlink" Target="https://island-chance-d9d.notion.site/Checkout-1c267249ffd14506b17215647c0d429f" TargetMode="External"/><Relationship Id="rId3" Type="http://schemas.openxmlformats.org/officeDocument/2006/relationships/hyperlink" Target="https://island-chance-d9d.notion.site/Checkout-1c267249ffd14506b17215647c0d429f" TargetMode="External"/><Relationship Id="rId4" Type="http://schemas.openxmlformats.org/officeDocument/2006/relationships/hyperlink" Target="https://island-chance-d9d.notion.site/Checkout-1c267249ffd14506b17215647c0d429f" TargetMode="External"/><Relationship Id="rId9" Type="http://schemas.openxmlformats.org/officeDocument/2006/relationships/hyperlink" Target="https://island-chance-d9d.notion.site/Order-bumps-and-upsells-on-the-checkout-320da461f0264480bd5063be7a33b84d" TargetMode="External"/><Relationship Id="rId5" Type="http://schemas.openxmlformats.org/officeDocument/2006/relationships/hyperlink" Target="https://island-chance-d9d.notion.site/Checkout-1c267249ffd14506b17215647c0d429f" TargetMode="External"/><Relationship Id="rId6" Type="http://schemas.openxmlformats.org/officeDocument/2006/relationships/hyperlink" Target="https://island-chance-d9d.notion.site/Checkout-1c267249ffd14506b17215647c0d429f" TargetMode="External"/><Relationship Id="rId7" Type="http://schemas.openxmlformats.org/officeDocument/2006/relationships/hyperlink" Target="https://island-chance-d9d.notion.site/Checkout-1c267249ffd14506b17215647c0d429f" TargetMode="External"/><Relationship Id="rId8" Type="http://schemas.openxmlformats.org/officeDocument/2006/relationships/hyperlink" Target="https://island-chance-d9d.notion.site/Checkout-1c267249ffd14506b17215647c0d429f" TargetMode="External"/><Relationship Id="rId20" Type="http://schemas.openxmlformats.org/officeDocument/2006/relationships/hyperlink" Target="https://island-chance-d9d.notion.site/Dedicated-keyboard-58f9e7cc647d4c4b80323ce3d8495b40" TargetMode="External"/><Relationship Id="rId22" Type="http://schemas.openxmlformats.org/officeDocument/2006/relationships/hyperlink" Target="https://island-chance-d9d.notion.site/Checkout-1c267249ffd14506b17215647c0d429f" TargetMode="External"/><Relationship Id="rId21" Type="http://schemas.openxmlformats.org/officeDocument/2006/relationships/hyperlink" Target="https://island-chance-d9d.notion.site/Checkout-1c267249ffd14506b17215647c0d429f" TargetMode="External"/><Relationship Id="rId24" Type="http://schemas.openxmlformats.org/officeDocument/2006/relationships/hyperlink" Target="https://island-chance-d9d.notion.site/Checkout-1c267249ffd14506b17215647c0d429f" TargetMode="External"/><Relationship Id="rId23" Type="http://schemas.openxmlformats.org/officeDocument/2006/relationships/hyperlink" Target="https://island-chance-d9d.notion.site/Checkout-1c267249ffd14506b17215647c0d429f" TargetMode="External"/><Relationship Id="rId26" Type="http://schemas.openxmlformats.org/officeDocument/2006/relationships/drawing" Target="../drawings/drawing8.xml"/><Relationship Id="rId25" Type="http://schemas.openxmlformats.org/officeDocument/2006/relationships/hyperlink" Target="https://island-chance-d9d.notion.site/Checkout-1c267249ffd14506b17215647c0d429f" TargetMode="External"/><Relationship Id="rId11" Type="http://schemas.openxmlformats.org/officeDocument/2006/relationships/hyperlink" Target="https://island-chance-d9d.notion.site/Checkout-1c267249ffd14506b17215647c0d429f" TargetMode="External"/><Relationship Id="rId10" Type="http://schemas.openxmlformats.org/officeDocument/2006/relationships/hyperlink" Target="https://island-chance-d9d.notion.site/Checkout-1c267249ffd14506b17215647c0d429f" TargetMode="External"/><Relationship Id="rId13" Type="http://schemas.openxmlformats.org/officeDocument/2006/relationships/hyperlink" Target="https://island-chance-d9d.notion.site/Checkout-1c267249ffd14506b17215647c0d429f" TargetMode="External"/><Relationship Id="rId12" Type="http://schemas.openxmlformats.org/officeDocument/2006/relationships/hyperlink" Target="https://island-chance-d9d.notion.site/Checkout-1c267249ffd14506b17215647c0d429f" TargetMode="External"/><Relationship Id="rId15" Type="http://schemas.openxmlformats.org/officeDocument/2006/relationships/hyperlink" Target="https://island-chance-d9d.notion.site/Checkout-1c267249ffd14506b17215647c0d429f" TargetMode="External"/><Relationship Id="rId14" Type="http://schemas.openxmlformats.org/officeDocument/2006/relationships/hyperlink" Target="https://island-chance-d9d.notion.site/Checkout-1c267249ffd14506b17215647c0d429f" TargetMode="External"/><Relationship Id="rId17" Type="http://schemas.openxmlformats.org/officeDocument/2006/relationships/hyperlink" Target="https://island-chance-d9d.notion.site/Checkout-1c267249ffd14506b17215647c0d429f" TargetMode="External"/><Relationship Id="rId16" Type="http://schemas.openxmlformats.org/officeDocument/2006/relationships/hyperlink" Target="https://island-chance-d9d.notion.site/Checkout-1c267249ffd14506b17215647c0d429f" TargetMode="External"/><Relationship Id="rId19" Type="http://schemas.openxmlformats.org/officeDocument/2006/relationships/hyperlink" Target="https://island-chance-d9d.notion.site/Checkout-1c267249ffd14506b17215647c0d429f" TargetMode="External"/><Relationship Id="rId18" Type="http://schemas.openxmlformats.org/officeDocument/2006/relationships/hyperlink" Target="https://island-chance-d9d.notion.site/Checkout-1c267249ffd14506b17215647c0d429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island-chance-d9d.notion.site/Thank-you-page-8fa9e0fe28a14a6fb6984cf05c996c9f" TargetMode="External"/><Relationship Id="rId2" Type="http://schemas.openxmlformats.org/officeDocument/2006/relationships/hyperlink" Target="https://island-chance-d9d.notion.site/Thank-you-page-8fa9e0fe28a14a6fb6984cf05c996c9f" TargetMode="External"/><Relationship Id="rId3" Type="http://schemas.openxmlformats.org/officeDocument/2006/relationships/hyperlink" Target="https://island-chance-d9d.notion.site/Thank-you-page-8fa9e0fe28a14a6fb6984cf05c996c9f" TargetMode="External"/><Relationship Id="rId4" Type="http://schemas.openxmlformats.org/officeDocument/2006/relationships/hyperlink" Target="https://island-chance-d9d.notion.site/Thank-you-page-8fa9e0fe28a14a6fb6984cf05c996c9f" TargetMode="External"/><Relationship Id="rId5" Type="http://schemas.openxmlformats.org/officeDocument/2006/relationships/hyperlink" Target="https://island-chance-d9d.notion.site/Thank-you-page-8fa9e0fe28a14a6fb6984cf05c996c9f" TargetMode="External"/><Relationship Id="rId6"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25"/>
    <col customWidth="1" min="2" max="2" width="18.25"/>
    <col customWidth="1" min="3" max="3" width="9.75"/>
    <col customWidth="1" min="4" max="4" width="12.5"/>
    <col customWidth="1" min="5" max="5" width="7.63"/>
    <col customWidth="1" min="6" max="6" width="8.0"/>
    <col customWidth="1" hidden="1" min="7" max="7" width="9.5"/>
    <col customWidth="1" hidden="1" min="8" max="8" width="8.63"/>
    <col customWidth="1" min="9" max="9" width="28.88"/>
    <col customWidth="1" hidden="1" min="10" max="11" width="18.75"/>
    <col customWidth="1" min="12" max="12" width="19.0"/>
  </cols>
  <sheetData>
    <row r="1" ht="23.25" customHeight="1">
      <c r="A1" s="1" t="s">
        <v>0</v>
      </c>
      <c r="B1" s="2" t="s">
        <v>1</v>
      </c>
      <c r="C1" s="1" t="s">
        <v>2</v>
      </c>
      <c r="D1" s="3" t="s">
        <v>3</v>
      </c>
      <c r="E1" s="1" t="s">
        <v>4</v>
      </c>
      <c r="F1" s="1" t="s">
        <v>5</v>
      </c>
      <c r="G1" s="4" t="s">
        <v>6</v>
      </c>
      <c r="H1" s="3" t="s">
        <v>6</v>
      </c>
      <c r="I1" s="5" t="s">
        <v>7</v>
      </c>
      <c r="J1" s="6"/>
      <c r="K1" s="6" t="s">
        <v>8</v>
      </c>
      <c r="L1" s="6" t="s">
        <v>8</v>
      </c>
      <c r="M1" s="7"/>
      <c r="N1" s="7"/>
      <c r="O1" s="7"/>
      <c r="P1" s="7"/>
      <c r="Q1" s="7"/>
      <c r="R1" s="7"/>
      <c r="S1" s="7"/>
      <c r="T1" s="7"/>
      <c r="U1" s="7"/>
      <c r="V1" s="7"/>
      <c r="W1" s="7"/>
      <c r="X1" s="7"/>
      <c r="Y1" s="7"/>
      <c r="Z1" s="7"/>
      <c r="AA1" s="7"/>
      <c r="AB1" s="7"/>
      <c r="AC1" s="7"/>
      <c r="AD1" s="7"/>
      <c r="AE1" s="7"/>
      <c r="AF1" s="7"/>
    </row>
    <row r="2" ht="20.25" customHeight="1">
      <c r="A2" s="8"/>
      <c r="B2" s="9" t="s">
        <v>9</v>
      </c>
      <c r="C2" s="10">
        <f>COUNTIFS('⚙️ General'!A:A,True) + COUNTIFS('⚙️ General'!A:A,false)</f>
        <v>45</v>
      </c>
      <c r="D2" s="11">
        <f>COUNTIFS('⚙️ General'!D:D,"Bad") + COUNTIFS('⚙️ General'!D:D,"Can be improved")</f>
        <v>45</v>
      </c>
      <c r="E2" s="11">
        <f>COUNTIFS('⚙️ General'!D:D,"Bad",'⚙️ General'!A:A,"False") + COUNTIFS('⚙️ General'!D:D,"Can be improved",'⚙️ General'!A:A,"False")</f>
        <v>45</v>
      </c>
      <c r="F2" s="12">
        <f>COUNTIFS('⚙️ General'!A:A,True)</f>
        <v>0</v>
      </c>
      <c r="G2" s="13">
        <f t="shared" ref="G2:G10" si="1">F2/C2</f>
        <v>0</v>
      </c>
      <c r="H2" s="14">
        <v>1.0</v>
      </c>
      <c r="I2" s="15" t="str">
        <f>IFERROR(__xludf.DUMMYFUNCTION("SPARKLINE(G2:H2,{""charttype"",""bar"";""max"",1;""color1"",IFS(G2&gt;0.75,""green"",G2&gt;0.5,""#4CA825"",G2&gt;0.25,""#C9C21D"",G2&lt;=0.25,""orange"");""color2"",""#eeeeee""})"),"")</f>
        <v/>
      </c>
      <c r="J2" s="16">
        <v>3.0</v>
      </c>
      <c r="K2" s="17">
        <v>44319.0</v>
      </c>
      <c r="L2" s="18" t="str">
        <f>IFERROR(__xludf.DUMMYFUNCTION("SPARKLINE(J2,{""charttype"",""bar"";""max"",5;""min"",1;""color1"",IF(J2=5,""#4078DD"",IF(J2=3,""#9CB7E9"",""#CED9EF""))})"),"")</f>
        <v/>
      </c>
      <c r="M2" s="19"/>
      <c r="N2" s="19"/>
      <c r="O2" s="19"/>
      <c r="P2" s="19"/>
      <c r="Q2" s="19"/>
      <c r="R2" s="19"/>
      <c r="S2" s="19"/>
      <c r="T2" s="19"/>
      <c r="U2" s="19"/>
      <c r="V2" s="19"/>
      <c r="W2" s="19"/>
      <c r="X2" s="19"/>
      <c r="Y2" s="19"/>
      <c r="Z2" s="19"/>
      <c r="AA2" s="19"/>
      <c r="AB2" s="19"/>
      <c r="AC2" s="19"/>
      <c r="AD2" s="19"/>
      <c r="AE2" s="19"/>
      <c r="AF2" s="19"/>
    </row>
    <row r="3" ht="20.25" customHeight="1">
      <c r="A3" s="8"/>
      <c r="B3" s="20" t="s">
        <v>10</v>
      </c>
      <c r="C3" s="10">
        <f>COUNTIFS('🏠 Home page'!A:A,True) + COUNTIFS('🏠 Home page'!A:A,false)</f>
        <v>21</v>
      </c>
      <c r="D3" s="11">
        <f>COUNTIFS('🏠 Home page'!D:D,"Can be improved") + COUNTIFS('🏠 Home page'!D:D,"Bad")</f>
        <v>21</v>
      </c>
      <c r="E3" s="11">
        <f>COUNTIFS('🏠 Home page'!D:D,"Bad",'🏠 Home page'!A:A,"False") + COUNTIFS('🏠 Home page'!D:D,"Can be improved",'🏠 Home page'!A:A,"False")</f>
        <v>21</v>
      </c>
      <c r="F3" s="12">
        <f>COUNTIFS('🏠 Home page'!A:A,True)</f>
        <v>0</v>
      </c>
      <c r="G3" s="13">
        <f t="shared" si="1"/>
        <v>0</v>
      </c>
      <c r="H3" s="14">
        <v>1.0</v>
      </c>
      <c r="I3" s="15" t="str">
        <f>IFERROR(__xludf.DUMMYFUNCTION("SPARKLINE(G3:H3,{""charttype"",""bar"";""max"",1;""color1"",IFS(G3&gt;0.75,""green"",G3&gt;0.5,""#4CA825"",G3&gt;0.25,""#C9C21D"",G3&lt;=0.25,""orange"");""color2"",""#eeeeee""})"),"")</f>
        <v/>
      </c>
      <c r="J3" s="16">
        <v>2.0</v>
      </c>
      <c r="K3" s="17">
        <v>44318.0</v>
      </c>
      <c r="L3" s="18" t="str">
        <f>IFERROR(__xludf.DUMMYFUNCTION("SPARKLINE(J3,{""charttype"",""bar"";""max"",5;""min"",1;""color1"",IF(J3=5,""#4078DD"",IF(J3=3,""#9CB7E9"",""#CED9EF""))})"),"")</f>
        <v/>
      </c>
      <c r="M3" s="19"/>
      <c r="N3" s="19"/>
      <c r="O3" s="19"/>
      <c r="P3" s="19"/>
      <c r="Q3" s="19"/>
      <c r="R3" s="19"/>
      <c r="S3" s="19"/>
      <c r="T3" s="19"/>
      <c r="U3" s="19"/>
      <c r="V3" s="19"/>
      <c r="W3" s="19"/>
      <c r="X3" s="19"/>
      <c r="Y3" s="19"/>
      <c r="Z3" s="19"/>
      <c r="AA3" s="19"/>
      <c r="AB3" s="19"/>
      <c r="AC3" s="19"/>
      <c r="AD3" s="19"/>
      <c r="AE3" s="19"/>
      <c r="AF3" s="19"/>
    </row>
    <row r="4" ht="20.25" customHeight="1">
      <c r="A4" s="8"/>
      <c r="B4" s="9" t="s">
        <v>11</v>
      </c>
      <c r="C4" s="10">
        <f>COUNTIFS('📂  Category page'!A:A,True) + COUNTIFS('📂  Category page'!A:A,false)</f>
        <v>29</v>
      </c>
      <c r="D4" s="11">
        <f>COUNTIFS('📂  Category page'!D:D,"Can be improved") + COUNTIFS('📂  Category page'!D:D,"Bad")</f>
        <v>29</v>
      </c>
      <c r="E4" s="11">
        <f>COUNTIFS('📂  Category page'!D:D,"Bad",'📂  Category page'!A:A,"False") + COUNTIFS('📂  Category page'!D:D,"Can be improved",'📂  Category page'!A:A,"False")</f>
        <v>29</v>
      </c>
      <c r="F4" s="12">
        <f>COUNTIFS('📂  Category page'!A:A,True)</f>
        <v>0</v>
      </c>
      <c r="G4" s="13">
        <f t="shared" si="1"/>
        <v>0</v>
      </c>
      <c r="H4" s="14">
        <v>1.0</v>
      </c>
      <c r="I4" s="15" t="str">
        <f>IFERROR(__xludf.DUMMYFUNCTION("SPARKLINE(G4:H4,{""charttype"",""bar"";""max"",1;""color1"",IFS(G4&gt;0.75,""green"",G4&gt;0.5,""#4CA825"",G4&gt;0.25,""#C9C21D"",G4&lt;=0.25,""orange"");""color2"",""#eeeeee""})"),"")</f>
        <v/>
      </c>
      <c r="J4" s="16">
        <v>3.0</v>
      </c>
      <c r="K4" s="17">
        <v>44319.0</v>
      </c>
      <c r="L4" s="18" t="str">
        <f>IFERROR(__xludf.DUMMYFUNCTION("SPARKLINE(J4,{""charttype"",""bar"";""max"",5;""min"",1;""color1"",IF(J4=5,""#4078DD"",IF(J4=3,""#9CB7E9"",""#CED9EF""))})"),"")</f>
        <v/>
      </c>
      <c r="M4" s="19"/>
      <c r="N4" s="19"/>
      <c r="O4" s="21" t="s">
        <v>12</v>
      </c>
      <c r="P4" s="19"/>
      <c r="Q4" s="21" t="s">
        <v>12</v>
      </c>
      <c r="R4" s="21" t="s">
        <v>12</v>
      </c>
      <c r="S4" s="19"/>
      <c r="T4" s="19"/>
      <c r="U4" s="19"/>
      <c r="V4" s="19"/>
      <c r="W4" s="19"/>
      <c r="X4" s="19"/>
      <c r="Y4" s="19"/>
      <c r="Z4" s="19"/>
      <c r="AA4" s="19"/>
      <c r="AB4" s="19"/>
      <c r="AC4" s="19"/>
      <c r="AD4" s="19"/>
      <c r="AE4" s="19"/>
      <c r="AF4" s="19"/>
    </row>
    <row r="5" ht="20.25" customHeight="1">
      <c r="A5" s="8"/>
      <c r="B5" s="20" t="s">
        <v>13</v>
      </c>
      <c r="C5" s="10">
        <f>COUNTIFS('💄 Product page'!A:A,True) + COUNTIFS('💄 Product page'!A:A,false)</f>
        <v>69</v>
      </c>
      <c r="D5" s="11">
        <f>COUNTIFS('💄 Product page'!D:D,"Can be improved") + COUNTIFS('💄 Product page'!D:D,"Bad")</f>
        <v>69</v>
      </c>
      <c r="E5" s="11">
        <f>COUNTIFS('💄 Product page'!D:D,"Bad",'💄 Product page'!A:A,"False") + COUNTIFS('💄 Product page'!D:D,"Can be improved",'💄 Product page'!A:A,"False")</f>
        <v>69</v>
      </c>
      <c r="F5" s="12">
        <f>COUNTIFS('💄 Product page'!A:A,True)</f>
        <v>0</v>
      </c>
      <c r="G5" s="13">
        <f t="shared" si="1"/>
        <v>0</v>
      </c>
      <c r="H5" s="14">
        <v>1.0</v>
      </c>
      <c r="I5" s="15" t="str">
        <f>IFERROR(__xludf.DUMMYFUNCTION("SPARKLINE(G5:H5,{""charttype"",""bar"";""max"",1;""color1"",IFS(G5&gt;0.75,""green"",G5&gt;0.5,""#4CA825"",G5&gt;0.25,""#C9C21D"",G5&lt;=0.25,""orange"");""color2"",""#eeeeee""})"),"")</f>
        <v/>
      </c>
      <c r="J5" s="16">
        <v>5.0</v>
      </c>
      <c r="K5" s="17">
        <v>44321.0</v>
      </c>
      <c r="L5" s="18" t="str">
        <f>IFERROR(__xludf.DUMMYFUNCTION("SPARKLINE(J5,{""charttype"",""bar"";""max"",5;""min"",1;""color1"",IF(J5=5,""#4078DD"",IF(J5=3,""#9CB7E9"",""#CED9EF""))})"),"")</f>
        <v/>
      </c>
      <c r="M5" s="19"/>
      <c r="N5" s="21" t="s">
        <v>12</v>
      </c>
      <c r="O5" s="22"/>
      <c r="P5" s="19"/>
      <c r="Q5" s="19"/>
      <c r="R5" s="19"/>
      <c r="S5" s="19"/>
      <c r="T5" s="19"/>
      <c r="U5" s="19"/>
      <c r="V5" s="19"/>
      <c r="W5" s="19"/>
      <c r="X5" s="19"/>
      <c r="Y5" s="19"/>
      <c r="Z5" s="19"/>
      <c r="AA5" s="19"/>
      <c r="AB5" s="19"/>
      <c r="AC5" s="19"/>
      <c r="AD5" s="19"/>
      <c r="AE5" s="19"/>
      <c r="AF5" s="19"/>
    </row>
    <row r="6" ht="20.25" customHeight="1">
      <c r="A6" s="8"/>
      <c r="B6" s="9" t="s">
        <v>14</v>
      </c>
      <c r="C6" s="10">
        <f>COUNTIFS('🛬  Landing page'!A:A,True) + COUNTIFS('🛬  Landing page'!A:A,false)</f>
        <v>69</v>
      </c>
      <c r="D6" s="11">
        <f>COUNTIFS('🛬  Landing page'!D:D,"Can be improved") + COUNTIFS('🛬  Landing page'!D:D,"Bad")</f>
        <v>68</v>
      </c>
      <c r="E6" s="11">
        <f>COUNTIFS('🛬  Landing page'!D:D,"Bad",'🛬  Landing page'!A:A,"False") + COUNTIFS('🛬  Landing page'!D:D,"Can be improved",'🛬  Landing page'!A:A,"False")</f>
        <v>68</v>
      </c>
      <c r="F6" s="12">
        <f>COUNTIFS('🛬  Landing page'!A:A,True)</f>
        <v>0</v>
      </c>
      <c r="G6" s="13">
        <f t="shared" si="1"/>
        <v>0</v>
      </c>
      <c r="H6" s="14">
        <v>1.0</v>
      </c>
      <c r="I6" s="15" t="str">
        <f>IFERROR(__xludf.DUMMYFUNCTION("SPARKLINE(G6:H6,{""charttype"",""bar"";""max"",1;""color1"",IFS(G6&gt;0.75,""green"",G6&gt;0.5,""#4CA825"",G6&gt;0.25,""#C9C21D"",G6&lt;=0.25,""orange"");""color2"",""#eeeeee""})"),"")</f>
        <v/>
      </c>
      <c r="J6" s="16">
        <v>5.0</v>
      </c>
      <c r="K6" s="17">
        <v>44321.0</v>
      </c>
      <c r="L6" s="18" t="str">
        <f>IFERROR(__xludf.DUMMYFUNCTION("SPARKLINE(J6,{""charttype"",""bar"";""max"",5;""min"",1;""color1"",IF(J6=5,""#4078DD"",IF(J6=3,""#9CB7E9"",""#CED9EF""))})"),"")</f>
        <v/>
      </c>
      <c r="M6" s="19"/>
      <c r="N6" s="19"/>
      <c r="O6" s="21" t="s">
        <v>15</v>
      </c>
      <c r="P6" s="21" t="s">
        <v>15</v>
      </c>
      <c r="Q6" s="21" t="s">
        <v>15</v>
      </c>
      <c r="R6" s="19"/>
      <c r="S6" s="19"/>
      <c r="T6" s="19"/>
      <c r="U6" s="19"/>
      <c r="V6" s="19"/>
      <c r="W6" s="19"/>
      <c r="X6" s="19"/>
      <c r="Y6" s="19"/>
      <c r="Z6" s="19"/>
      <c r="AA6" s="19"/>
      <c r="AB6" s="19"/>
      <c r="AC6" s="19"/>
      <c r="AD6" s="19"/>
      <c r="AE6" s="19"/>
      <c r="AF6" s="19"/>
    </row>
    <row r="7" ht="20.25" customHeight="1">
      <c r="A7" s="8"/>
      <c r="B7" s="23" t="s">
        <v>16</v>
      </c>
      <c r="C7" s="10">
        <f>COUNTIFS('🛒  Cart page'!A:A,True) + COUNTIFS('🛒  Cart page'!A:A,false)</f>
        <v>25</v>
      </c>
      <c r="D7" s="11">
        <f>COUNTIFS('🛒  Cart page'!D:D,"Can be improved") + COUNTIFS('🛒  Cart page'!D:D,"Bad")</f>
        <v>25</v>
      </c>
      <c r="E7" s="11">
        <f>COUNTIFS('🛒  Cart page'!D:D,"Bad",'🛒  Cart page'!A:A,"False") + COUNTIFS('🛒  Cart page'!D:D,"Can be improved",'🛒  Cart page'!A:A,"False")</f>
        <v>25</v>
      </c>
      <c r="F7" s="12">
        <f>COUNTIFS('🛒  Cart page'!A:A,True)</f>
        <v>0</v>
      </c>
      <c r="G7" s="13">
        <f t="shared" si="1"/>
        <v>0</v>
      </c>
      <c r="H7" s="14">
        <v>1.0</v>
      </c>
      <c r="I7" s="15" t="str">
        <f>IFERROR(__xludf.DUMMYFUNCTION("SPARKLINE(G7:H7,{""charttype"",""bar"";""max"",1;""color1"",IFS(G7&gt;0.75,""green"",G7&gt;0.5,""#4CA825"",G7&gt;0.25,""#C9C21D"",G7&lt;=0.25,""orange"");""color2"",""#eeeeee""})"),"")</f>
        <v/>
      </c>
      <c r="J7" s="16">
        <v>4.0</v>
      </c>
      <c r="K7" s="17">
        <v>44320.0</v>
      </c>
      <c r="L7" s="18" t="str">
        <f>IFERROR(__xludf.DUMMYFUNCTION("SPARKLINE(J7,{""charttype"",""bar"";""max"",5;""min"",1;""color1"",IF(J7=5,""#4078DD"",IF(J7=4,""#9CB7E9"",""#CED9EF""))})"),"")</f>
        <v/>
      </c>
      <c r="M7" s="19"/>
      <c r="N7" s="19"/>
      <c r="O7" s="21" t="s">
        <v>12</v>
      </c>
      <c r="P7" s="21" t="s">
        <v>12</v>
      </c>
      <c r="Q7" s="21" t="s">
        <v>12</v>
      </c>
      <c r="R7" s="19"/>
      <c r="S7" s="19"/>
      <c r="T7" s="19"/>
      <c r="U7" s="19"/>
      <c r="V7" s="19"/>
      <c r="W7" s="19"/>
      <c r="X7" s="19"/>
      <c r="Y7" s="19"/>
      <c r="Z7" s="19"/>
      <c r="AA7" s="19"/>
      <c r="AB7" s="19"/>
      <c r="AC7" s="19"/>
      <c r="AD7" s="19"/>
      <c r="AE7" s="19"/>
      <c r="AF7" s="19"/>
    </row>
    <row r="8" ht="20.25" customHeight="1">
      <c r="A8" s="8"/>
      <c r="B8" s="9" t="s">
        <v>17</v>
      </c>
      <c r="C8" s="10">
        <f>COUNTIFS('💳  Checkout page'!A:A,True) + COUNTIFS('💳  Checkout page'!A:A,false)</f>
        <v>38</v>
      </c>
      <c r="D8" s="11">
        <f>COUNTIFS('💳  Checkout page'!D:D,"Can be improved") + COUNTIFS('💳  Checkout page'!D:D,"Bad")</f>
        <v>38</v>
      </c>
      <c r="E8" s="11">
        <f>COUNTIFS('💳  Checkout page'!D:D,"Bad",'💳  Checkout page'!A:A,"False") + COUNTIFS('💳  Checkout page'!D:D,"Can be improved",'💳  Checkout page'!A:A,"False")</f>
        <v>38</v>
      </c>
      <c r="F8" s="12">
        <f>COUNTIFS('💳  Checkout page'!A:A,True)</f>
        <v>0</v>
      </c>
      <c r="G8" s="13">
        <f t="shared" si="1"/>
        <v>0</v>
      </c>
      <c r="H8" s="14">
        <v>1.0</v>
      </c>
      <c r="I8" s="15" t="str">
        <f>IFERROR(__xludf.DUMMYFUNCTION("SPARKLINE(G8:H8,{""charttype"",""bar"";""max"",1;""color1"",IFS(G8&gt;0.75,""green"",G8&gt;0.5,""#4CA825"",G8&gt;0.25,""#C9C21D"",G8&lt;=0.25,""orange"");""color2"",""#eeeeee""})"),"")</f>
        <v/>
      </c>
      <c r="J8" s="16">
        <v>5.0</v>
      </c>
      <c r="K8" s="17">
        <v>44321.0</v>
      </c>
      <c r="L8" s="18" t="str">
        <f>IFERROR(__xludf.DUMMYFUNCTION("SPARKLINE(J8,{""charttype"",""bar"";""max"",5;""min"",1;""color1"",IF(J8=5,""#4078DD"",IF(J8=3,""#9CB7E9"",""#CED9EF""))})"),"")</f>
        <v/>
      </c>
      <c r="M8" s="19"/>
      <c r="N8" s="19"/>
      <c r="O8" s="21" t="s">
        <v>12</v>
      </c>
      <c r="P8" s="19"/>
      <c r="Q8" s="19"/>
      <c r="R8" s="19"/>
      <c r="S8" s="19"/>
      <c r="T8" s="19"/>
      <c r="U8" s="19"/>
      <c r="V8" s="19"/>
      <c r="W8" s="19"/>
      <c r="X8" s="19"/>
      <c r="Y8" s="19"/>
      <c r="Z8" s="19"/>
      <c r="AA8" s="19"/>
      <c r="AB8" s="19"/>
      <c r="AC8" s="19"/>
      <c r="AD8" s="19"/>
      <c r="AE8" s="19"/>
      <c r="AF8" s="19"/>
    </row>
    <row r="9" ht="20.25" customHeight="1">
      <c r="A9" s="24"/>
      <c r="B9" s="25" t="s">
        <v>18</v>
      </c>
      <c r="C9" s="26">
        <f>COUNTIFS('🙏  Thank you page'!A:A,True) + COUNTIFS('🙏  Thank you page'!A:A,false)</f>
        <v>8</v>
      </c>
      <c r="D9" s="27">
        <f>COUNTIFS('🙏  Thank you page'!D:D,"Can be improved") + COUNTIFS('🙏  Thank you page'!D:D,"Bad")</f>
        <v>8</v>
      </c>
      <c r="E9" s="27">
        <f>COUNTIFS('🙏  Thank you page'!D:D,"Bad",'🙏  Thank you page'!A:A,"False") + COUNTIFS('🙏  Thank you page'!D:D,"Can be improved",'🙏  Thank you page'!A:A,"False")</f>
        <v>8</v>
      </c>
      <c r="F9" s="28">
        <f>COUNTIFS('🙏  Thank you page'!A:A,True)</f>
        <v>0</v>
      </c>
      <c r="G9" s="29">
        <f t="shared" si="1"/>
        <v>0</v>
      </c>
      <c r="H9" s="30">
        <v>1.0</v>
      </c>
      <c r="I9" s="31" t="str">
        <f>IFERROR(__xludf.DUMMYFUNCTION("SPARKLINE(G9:H9,{""charttype"",""bar"";""max"",1;""color1"",IFS(G9&gt;0.75,""green"",G9&gt;0.5,""#4CA825"",G9&gt;0.25,""#C9C21D"",G9&lt;=0.25,""orange"");""color2"",""#eeeeee""})"),"")</f>
        <v/>
      </c>
      <c r="J9" s="32">
        <v>3.0</v>
      </c>
      <c r="K9" s="33">
        <v>44319.0</v>
      </c>
      <c r="L9" s="34" t="str">
        <f>IFERROR(__xludf.DUMMYFUNCTION("SPARKLINE(J9,{""charttype"",""bar"";""max"",5;""min"",1;""color1"",IF(J9=5,""#4078DD"",IF(J9=3,""#9CB7E9"",""#CED9EF""))})"),"")</f>
        <v/>
      </c>
      <c r="M9" s="34"/>
      <c r="N9" s="34"/>
      <c r="O9" s="34"/>
      <c r="P9" s="34"/>
      <c r="Q9" s="34"/>
      <c r="R9" s="34"/>
      <c r="S9" s="34"/>
      <c r="T9" s="34"/>
      <c r="U9" s="34"/>
      <c r="V9" s="34"/>
      <c r="W9" s="34"/>
      <c r="X9" s="34"/>
      <c r="Y9" s="34"/>
      <c r="Z9" s="34"/>
      <c r="AA9" s="34"/>
      <c r="AB9" s="34"/>
      <c r="AC9" s="34"/>
      <c r="AD9" s="34"/>
      <c r="AE9" s="34"/>
      <c r="AF9" s="34"/>
    </row>
    <row r="10" ht="20.25" customHeight="1">
      <c r="A10" s="35"/>
      <c r="B10" s="36" t="s">
        <v>19</v>
      </c>
      <c r="C10" s="37">
        <f t="shared" ref="C10:F10" si="2">SUM(C2:C9)</f>
        <v>304</v>
      </c>
      <c r="D10" s="37">
        <f t="shared" si="2"/>
        <v>303</v>
      </c>
      <c r="E10" s="37">
        <f t="shared" si="2"/>
        <v>303</v>
      </c>
      <c r="F10" s="38">
        <f t="shared" si="2"/>
        <v>0</v>
      </c>
      <c r="G10" s="39">
        <f t="shared" si="1"/>
        <v>0</v>
      </c>
      <c r="H10" s="40">
        <v>1.0</v>
      </c>
      <c r="I10" s="41" t="str">
        <f>IFERROR(__xludf.DUMMYFUNCTION("SPARKLINE(G10:H10,{""charttype"",""bar"";""max"",1;""color1"",IFS(G10&gt;0.75,""green"",G10&gt;0.5,""#4CA825"",G10&gt;0.25,""#C9C21D"",G10&lt;=0.25,""orange"");""color2"",""#eeeeee""})"),"")</f>
        <v/>
      </c>
      <c r="J10" s="42"/>
      <c r="K10" s="42"/>
      <c r="L10" s="42"/>
      <c r="M10" s="42"/>
      <c r="N10" s="42"/>
      <c r="O10" s="42"/>
      <c r="P10" s="42"/>
      <c r="Q10" s="42"/>
      <c r="R10" s="42"/>
      <c r="S10" s="42"/>
      <c r="T10" s="42"/>
      <c r="U10" s="42"/>
      <c r="V10" s="42"/>
      <c r="W10" s="42"/>
      <c r="X10" s="42"/>
      <c r="Y10" s="42"/>
      <c r="Z10" s="42"/>
      <c r="AA10" s="42"/>
      <c r="AB10" s="42"/>
      <c r="AC10" s="42"/>
      <c r="AD10" s="42"/>
      <c r="AE10" s="42"/>
      <c r="AF10" s="42"/>
    </row>
    <row r="11">
      <c r="A11" s="43"/>
      <c r="B11" s="44"/>
      <c r="C11" s="45"/>
      <c r="D11" s="45"/>
      <c r="E11" s="46"/>
      <c r="F11" s="47"/>
      <c r="G11" s="48"/>
      <c r="H11" s="49"/>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c r="A12" s="50" t="s">
        <v>20</v>
      </c>
      <c r="B12" s="51" t="s">
        <v>21</v>
      </c>
      <c r="C12" s="52"/>
      <c r="D12" s="52"/>
      <c r="E12" s="53"/>
      <c r="F12" s="54"/>
      <c r="G12" s="55"/>
      <c r="H12" s="54"/>
      <c r="I12" s="52"/>
      <c r="J12" s="52"/>
      <c r="K12" s="52"/>
      <c r="L12" s="52"/>
      <c r="M12" s="52"/>
      <c r="N12" s="52"/>
      <c r="O12" s="52"/>
      <c r="P12" s="52"/>
      <c r="Q12" s="52"/>
      <c r="R12" s="52"/>
      <c r="S12" s="52"/>
      <c r="T12" s="52"/>
      <c r="U12" s="52"/>
      <c r="V12" s="52"/>
      <c r="W12" s="52"/>
      <c r="X12" s="52"/>
      <c r="Y12" s="52"/>
      <c r="Z12" s="52"/>
      <c r="AA12" s="52"/>
      <c r="AB12" s="52"/>
      <c r="AC12" s="52"/>
      <c r="AD12" s="52"/>
      <c r="AE12" s="52"/>
      <c r="AF12" s="52"/>
    </row>
    <row r="13">
      <c r="A13" s="56"/>
      <c r="B13" s="57"/>
      <c r="C13" s="58"/>
      <c r="D13" s="58"/>
      <c r="E13" s="59"/>
      <c r="F13" s="60"/>
      <c r="G13" s="61"/>
      <c r="H13" s="62"/>
      <c r="I13" s="63"/>
      <c r="J13" s="58"/>
      <c r="K13" s="58"/>
      <c r="L13" s="58"/>
      <c r="M13" s="58"/>
      <c r="N13" s="58"/>
      <c r="O13" s="58"/>
      <c r="P13" s="58"/>
      <c r="Q13" s="58"/>
      <c r="R13" s="58"/>
      <c r="S13" s="58"/>
      <c r="T13" s="58"/>
      <c r="U13" s="58"/>
      <c r="V13" s="58"/>
      <c r="W13" s="58"/>
      <c r="X13" s="58"/>
      <c r="Y13" s="58"/>
      <c r="Z13" s="58"/>
      <c r="AA13" s="58"/>
      <c r="AB13" s="58"/>
      <c r="AC13" s="58"/>
      <c r="AD13" s="58"/>
      <c r="AE13" s="58"/>
      <c r="AF13" s="58"/>
    </row>
    <row r="14">
      <c r="A14" s="64" t="s">
        <v>22</v>
      </c>
      <c r="B14" s="65" t="s">
        <v>23</v>
      </c>
      <c r="C14" s="66"/>
      <c r="D14" s="66"/>
      <c r="E14" s="67"/>
      <c r="F14" s="68"/>
      <c r="G14" s="69"/>
      <c r="H14" s="70"/>
      <c r="I14" s="71"/>
      <c r="J14" s="66"/>
      <c r="K14" s="66"/>
      <c r="L14" s="66"/>
      <c r="M14" s="66"/>
      <c r="N14" s="66"/>
      <c r="O14" s="66"/>
      <c r="P14" s="66"/>
      <c r="Q14" s="66"/>
      <c r="R14" s="66"/>
      <c r="S14" s="66"/>
      <c r="T14" s="66"/>
      <c r="U14" s="66"/>
      <c r="V14" s="66"/>
      <c r="W14" s="66"/>
      <c r="X14" s="66"/>
      <c r="Y14" s="66"/>
      <c r="Z14" s="66"/>
      <c r="AA14" s="66"/>
      <c r="AB14" s="66"/>
      <c r="AC14" s="66"/>
      <c r="AD14" s="66"/>
      <c r="AE14" s="66"/>
      <c r="AF14" s="66"/>
    </row>
    <row r="15">
      <c r="A15" s="72"/>
      <c r="B15" s="73" t="s">
        <v>24</v>
      </c>
      <c r="C15" s="74"/>
      <c r="D15" s="74"/>
      <c r="E15" s="75"/>
      <c r="F15" s="76"/>
      <c r="G15" s="77"/>
      <c r="H15" s="78"/>
      <c r="I15" s="79"/>
      <c r="J15" s="74"/>
      <c r="K15" s="74"/>
      <c r="L15" s="74"/>
      <c r="M15" s="74"/>
      <c r="N15" s="74"/>
      <c r="O15" s="74"/>
      <c r="P15" s="74"/>
      <c r="Q15" s="74"/>
      <c r="R15" s="74"/>
      <c r="S15" s="74"/>
      <c r="T15" s="74"/>
      <c r="U15" s="74"/>
      <c r="V15" s="74"/>
      <c r="W15" s="74"/>
      <c r="X15" s="74"/>
      <c r="Y15" s="74"/>
      <c r="Z15" s="74"/>
      <c r="AA15" s="74"/>
      <c r="AB15" s="74"/>
      <c r="AC15" s="74"/>
      <c r="AD15" s="74"/>
      <c r="AE15" s="74"/>
      <c r="AF15" s="74"/>
    </row>
    <row r="16">
      <c r="A16" s="72"/>
      <c r="B16" s="80" t="s">
        <v>25</v>
      </c>
      <c r="C16" s="74"/>
      <c r="D16" s="74"/>
      <c r="E16" s="75"/>
      <c r="F16" s="76"/>
      <c r="G16" s="77"/>
      <c r="H16" s="78"/>
      <c r="I16" s="79"/>
      <c r="J16" s="74"/>
      <c r="K16" s="74"/>
      <c r="L16" s="74"/>
      <c r="M16" s="74"/>
      <c r="N16" s="74"/>
      <c r="O16" s="74"/>
      <c r="P16" s="74"/>
      <c r="Q16" s="74"/>
      <c r="R16" s="74"/>
      <c r="S16" s="74"/>
      <c r="T16" s="74"/>
      <c r="U16" s="74"/>
      <c r="V16" s="74"/>
      <c r="W16" s="74"/>
      <c r="X16" s="74"/>
      <c r="Y16" s="74"/>
      <c r="Z16" s="74"/>
      <c r="AA16" s="74"/>
      <c r="AB16" s="74"/>
      <c r="AC16" s="74"/>
      <c r="AD16" s="74"/>
      <c r="AE16" s="74"/>
      <c r="AF16" s="74"/>
    </row>
    <row r="17">
      <c r="A17" s="72"/>
      <c r="B17" s="81" t="s">
        <v>26</v>
      </c>
      <c r="C17" s="74"/>
      <c r="D17" s="74"/>
      <c r="E17" s="75"/>
      <c r="F17" s="76"/>
      <c r="G17" s="77"/>
      <c r="H17" s="78"/>
      <c r="I17" s="79"/>
      <c r="J17" s="74"/>
      <c r="K17" s="74"/>
      <c r="L17" s="74"/>
      <c r="M17" s="74"/>
      <c r="N17" s="74"/>
      <c r="O17" s="74"/>
      <c r="P17" s="74"/>
      <c r="Q17" s="74"/>
      <c r="R17" s="74"/>
      <c r="S17" s="74"/>
      <c r="T17" s="74"/>
      <c r="U17" s="74"/>
      <c r="V17" s="74"/>
      <c r="W17" s="74"/>
      <c r="X17" s="74"/>
      <c r="Y17" s="74"/>
      <c r="Z17" s="74"/>
      <c r="AA17" s="74"/>
      <c r="AB17" s="74"/>
      <c r="AC17" s="74"/>
      <c r="AD17" s="74"/>
      <c r="AE17" s="74"/>
      <c r="AF17" s="74"/>
    </row>
    <row r="18">
      <c r="A18" s="82"/>
      <c r="B18" s="83"/>
      <c r="C18" s="74"/>
      <c r="D18" s="74"/>
      <c r="E18" s="75"/>
      <c r="F18" s="76"/>
      <c r="G18" s="77"/>
      <c r="H18" s="78"/>
      <c r="I18" s="74"/>
      <c r="J18" s="74"/>
      <c r="K18" s="74"/>
      <c r="L18" s="74"/>
      <c r="M18" s="74"/>
      <c r="N18" s="74"/>
      <c r="O18" s="74"/>
      <c r="P18" s="74"/>
      <c r="Q18" s="74"/>
      <c r="R18" s="74"/>
      <c r="S18" s="74"/>
      <c r="T18" s="74"/>
      <c r="U18" s="74"/>
      <c r="V18" s="74"/>
      <c r="W18" s="74"/>
      <c r="X18" s="74"/>
      <c r="Y18" s="74"/>
      <c r="Z18" s="74"/>
      <c r="AA18" s="74"/>
      <c r="AB18" s="74"/>
      <c r="AC18" s="74"/>
      <c r="AD18" s="74"/>
      <c r="AE18" s="74"/>
      <c r="AF18" s="74"/>
    </row>
    <row r="19">
      <c r="A19" s="84" t="s">
        <v>27</v>
      </c>
      <c r="B19" s="85" t="s">
        <v>28</v>
      </c>
      <c r="C19" s="86"/>
      <c r="D19" s="86"/>
      <c r="E19" s="87"/>
      <c r="F19" s="88"/>
      <c r="G19" s="89"/>
      <c r="H19" s="90"/>
      <c r="I19" s="86"/>
      <c r="J19" s="86"/>
      <c r="K19" s="86"/>
      <c r="L19" s="86"/>
      <c r="M19" s="86"/>
      <c r="N19" s="86"/>
      <c r="O19" s="86"/>
      <c r="P19" s="86"/>
      <c r="Q19" s="86"/>
      <c r="R19" s="86"/>
      <c r="S19" s="86"/>
      <c r="T19" s="86"/>
      <c r="U19" s="86"/>
      <c r="V19" s="86"/>
      <c r="W19" s="86"/>
      <c r="X19" s="86"/>
      <c r="Y19" s="86"/>
      <c r="Z19" s="86"/>
      <c r="AA19" s="86"/>
      <c r="AB19" s="86"/>
      <c r="AC19" s="86"/>
      <c r="AD19" s="86"/>
      <c r="AE19" s="86"/>
      <c r="AF19" s="86"/>
    </row>
    <row r="20">
      <c r="A20" s="91"/>
      <c r="B20" s="92" t="s">
        <v>29</v>
      </c>
      <c r="C20" s="93"/>
      <c r="D20" s="93"/>
      <c r="E20" s="94"/>
      <c r="F20" s="95"/>
      <c r="G20" s="96"/>
      <c r="H20" s="97"/>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c r="A21" s="98"/>
      <c r="B21" s="99"/>
      <c r="C21" s="100"/>
      <c r="D21" s="100"/>
      <c r="E21" s="101"/>
      <c r="F21" s="102"/>
      <c r="G21" s="103"/>
      <c r="H21" s="104"/>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row>
    <row r="22">
      <c r="A22" s="43"/>
      <c r="B22" s="44"/>
      <c r="C22" s="45"/>
      <c r="D22" s="45"/>
      <c r="E22" s="46"/>
      <c r="F22" s="47"/>
      <c r="G22" s="48"/>
      <c r="H22" s="49"/>
      <c r="I22" s="45"/>
      <c r="J22" s="45"/>
      <c r="K22" s="45"/>
      <c r="L22" s="105" t="s">
        <v>12</v>
      </c>
      <c r="M22" s="45"/>
      <c r="N22" s="45"/>
      <c r="O22" s="45"/>
      <c r="P22" s="45"/>
      <c r="Q22" s="45"/>
      <c r="R22" s="45"/>
      <c r="S22" s="45"/>
      <c r="T22" s="45"/>
      <c r="U22" s="45"/>
      <c r="V22" s="45"/>
      <c r="W22" s="45"/>
      <c r="X22" s="45"/>
      <c r="Y22" s="45"/>
      <c r="Z22" s="45"/>
      <c r="AA22" s="45"/>
      <c r="AB22" s="45"/>
      <c r="AC22" s="45"/>
      <c r="AD22" s="45"/>
      <c r="AE22" s="45"/>
      <c r="AF22" s="45"/>
    </row>
    <row r="23">
      <c r="A23" s="43"/>
      <c r="B23" s="44"/>
      <c r="C23" s="45"/>
      <c r="D23" s="45"/>
      <c r="E23" s="46"/>
      <c r="F23" s="47"/>
      <c r="G23" s="48"/>
      <c r="H23" s="49"/>
      <c r="I23" s="45"/>
      <c r="J23" s="45"/>
      <c r="K23" s="45"/>
      <c r="L23" s="45"/>
      <c r="M23" s="45"/>
      <c r="N23" s="45"/>
      <c r="O23" s="45"/>
      <c r="P23" s="45"/>
      <c r="Q23" s="45"/>
      <c r="R23" s="105" t="s">
        <v>12</v>
      </c>
      <c r="S23" s="45"/>
      <c r="T23" s="45"/>
      <c r="U23" s="45"/>
      <c r="V23" s="45"/>
      <c r="W23" s="45"/>
      <c r="X23" s="45"/>
      <c r="Y23" s="45"/>
      <c r="Z23" s="45"/>
      <c r="AA23" s="45"/>
      <c r="AB23" s="45"/>
      <c r="AC23" s="45"/>
      <c r="AD23" s="45"/>
      <c r="AE23" s="45"/>
      <c r="AF23" s="45"/>
    </row>
    <row r="24">
      <c r="A24" s="43"/>
      <c r="B24" s="106"/>
      <c r="C24" s="45"/>
      <c r="D24" s="45"/>
      <c r="E24" s="46"/>
      <c r="F24" s="47"/>
      <c r="G24" s="48"/>
      <c r="H24" s="49"/>
      <c r="I24" s="105" t="s">
        <v>12</v>
      </c>
      <c r="J24" s="45"/>
      <c r="K24" s="45"/>
      <c r="L24" s="105" t="s">
        <v>12</v>
      </c>
      <c r="M24" s="45"/>
      <c r="N24" s="45"/>
      <c r="O24" s="45"/>
      <c r="P24" s="45"/>
      <c r="Q24" s="45"/>
      <c r="R24" s="45"/>
      <c r="S24" s="45"/>
      <c r="T24" s="45"/>
      <c r="U24" s="45"/>
      <c r="V24" s="45"/>
      <c r="W24" s="45"/>
      <c r="X24" s="45"/>
      <c r="Y24" s="45"/>
      <c r="Z24" s="45"/>
      <c r="AA24" s="45"/>
      <c r="AB24" s="45"/>
      <c r="AC24" s="45"/>
      <c r="AD24" s="45"/>
      <c r="AE24" s="45"/>
      <c r="AF24" s="45"/>
    </row>
    <row r="25">
      <c r="A25" s="43"/>
      <c r="B25" s="44"/>
      <c r="C25" s="45"/>
      <c r="D25" s="45"/>
      <c r="E25" s="46"/>
      <c r="F25" s="47"/>
      <c r="G25" s="48"/>
      <c r="H25" s="49"/>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c r="A26" s="43"/>
      <c r="B26" s="107"/>
      <c r="C26" s="45"/>
      <c r="D26" s="45"/>
      <c r="E26" s="46"/>
      <c r="F26" s="47"/>
      <c r="G26" s="48"/>
      <c r="H26" s="49"/>
      <c r="I26" s="45"/>
      <c r="J26" s="45"/>
      <c r="K26" s="45"/>
      <c r="L26" s="45"/>
      <c r="M26" s="45"/>
      <c r="N26" s="45"/>
      <c r="O26" s="45"/>
      <c r="P26" s="45"/>
      <c r="Q26" s="45"/>
      <c r="R26" s="45"/>
      <c r="S26" s="45"/>
      <c r="T26" s="45"/>
      <c r="U26" s="45"/>
      <c r="V26" s="45"/>
      <c r="W26" s="45"/>
      <c r="X26" s="45"/>
      <c r="Y26" s="45"/>
      <c r="Z26" s="45"/>
      <c r="AA26" s="45"/>
      <c r="AB26" s="45"/>
      <c r="AC26" s="45"/>
      <c r="AD26" s="45"/>
      <c r="AE26" s="45"/>
      <c r="AF26" s="45"/>
    </row>
    <row r="27">
      <c r="A27" s="43"/>
      <c r="B27" s="107"/>
      <c r="C27" s="45"/>
      <c r="D27" s="45"/>
      <c r="E27" s="46"/>
      <c r="F27" s="47"/>
      <c r="G27" s="48"/>
      <c r="H27" s="49"/>
      <c r="I27" s="45"/>
      <c r="J27" s="45"/>
      <c r="K27" s="45"/>
      <c r="L27" s="45"/>
      <c r="M27" s="45"/>
      <c r="N27" s="108"/>
      <c r="O27" s="45"/>
      <c r="P27" s="45"/>
      <c r="Q27" s="45"/>
      <c r="R27" s="45"/>
      <c r="S27" s="45"/>
      <c r="T27" s="45"/>
      <c r="U27" s="45"/>
      <c r="V27" s="45"/>
      <c r="W27" s="45"/>
      <c r="X27" s="45"/>
      <c r="Y27" s="45"/>
      <c r="Z27" s="45"/>
      <c r="AA27" s="45"/>
      <c r="AB27" s="45"/>
      <c r="AC27" s="45"/>
      <c r="AD27" s="45"/>
      <c r="AE27" s="45"/>
      <c r="AF27" s="45"/>
    </row>
    <row r="28">
      <c r="A28" s="43"/>
      <c r="B28" s="107"/>
      <c r="C28" s="45"/>
      <c r="D28" s="45"/>
      <c r="E28" s="46"/>
      <c r="F28" s="47"/>
      <c r="G28" s="48"/>
      <c r="H28" s="49"/>
      <c r="I28" s="45"/>
      <c r="J28" s="45"/>
      <c r="K28" s="45"/>
      <c r="L28" s="45"/>
      <c r="M28" s="45"/>
      <c r="N28" s="45"/>
      <c r="O28" s="45"/>
      <c r="P28" s="45"/>
      <c r="Q28" s="45"/>
      <c r="R28" s="45"/>
      <c r="S28" s="45"/>
      <c r="T28" s="45"/>
      <c r="U28" s="45"/>
      <c r="V28" s="45"/>
      <c r="W28" s="45"/>
      <c r="X28" s="45"/>
      <c r="Y28" s="45"/>
      <c r="Z28" s="45"/>
      <c r="AA28" s="45"/>
      <c r="AB28" s="45"/>
      <c r="AC28" s="45"/>
      <c r="AD28" s="45"/>
      <c r="AE28" s="45"/>
      <c r="AF28" s="45"/>
    </row>
    <row r="29">
      <c r="A29" s="43"/>
      <c r="B29" s="109"/>
      <c r="C29" s="45"/>
      <c r="D29" s="45"/>
      <c r="E29" s="46"/>
      <c r="F29" s="47"/>
      <c r="G29" s="48"/>
      <c r="H29" s="49"/>
      <c r="I29" s="45"/>
      <c r="J29" s="45"/>
      <c r="K29" s="45"/>
      <c r="L29" s="45"/>
      <c r="M29" s="45"/>
      <c r="N29" s="45"/>
      <c r="O29" s="45"/>
      <c r="P29" s="45"/>
      <c r="Q29" s="45"/>
      <c r="R29" s="45"/>
      <c r="S29" s="45"/>
      <c r="T29" s="45"/>
      <c r="U29" s="45"/>
      <c r="V29" s="45"/>
      <c r="W29" s="45"/>
      <c r="X29" s="45"/>
      <c r="Y29" s="45"/>
      <c r="Z29" s="45"/>
      <c r="AA29" s="45"/>
      <c r="AB29" s="45"/>
      <c r="AC29" s="45"/>
      <c r="AD29" s="45"/>
      <c r="AE29" s="45"/>
      <c r="AF29" s="45"/>
    </row>
    <row r="30">
      <c r="A30" s="43"/>
      <c r="B30" s="109"/>
      <c r="C30" s="45"/>
      <c r="D30" s="45"/>
      <c r="E30" s="46"/>
      <c r="F30" s="47"/>
      <c r="G30" s="48"/>
      <c r="H30" s="49"/>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c r="A31" s="43"/>
      <c r="B31" s="109"/>
      <c r="C31" s="45"/>
      <c r="D31" s="45"/>
      <c r="E31" s="46"/>
      <c r="F31" s="47"/>
      <c r="G31" s="48"/>
      <c r="H31" s="49"/>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c r="A32" s="43"/>
      <c r="B32" s="109"/>
      <c r="C32" s="45"/>
      <c r="D32" s="45"/>
      <c r="E32" s="46"/>
      <c r="F32" s="47"/>
      <c r="G32" s="48"/>
      <c r="H32" s="49"/>
      <c r="I32" s="45"/>
      <c r="J32" s="45"/>
      <c r="K32" s="45"/>
      <c r="L32" s="45"/>
      <c r="M32" s="45"/>
      <c r="N32" s="45"/>
      <c r="O32" s="45"/>
      <c r="P32" s="45"/>
      <c r="Q32" s="45"/>
      <c r="R32" s="45"/>
      <c r="S32" s="45"/>
      <c r="T32" s="45"/>
      <c r="U32" s="45"/>
      <c r="V32" s="45"/>
      <c r="W32" s="45"/>
      <c r="X32" s="45"/>
      <c r="Y32" s="45"/>
      <c r="Z32" s="45"/>
      <c r="AA32" s="45"/>
      <c r="AB32" s="45"/>
      <c r="AC32" s="45"/>
      <c r="AD32" s="45"/>
      <c r="AE32" s="45"/>
      <c r="AF32" s="45"/>
    </row>
    <row r="33">
      <c r="A33" s="43"/>
      <c r="B33" s="109"/>
      <c r="C33" s="45"/>
      <c r="D33" s="45"/>
      <c r="E33" s="46"/>
      <c r="F33" s="47"/>
      <c r="G33" s="48"/>
      <c r="H33" s="49"/>
      <c r="I33" s="45"/>
      <c r="J33" s="45"/>
      <c r="K33" s="45"/>
      <c r="L33" s="45"/>
      <c r="M33" s="45"/>
      <c r="N33" s="45"/>
      <c r="O33" s="45"/>
      <c r="P33" s="45"/>
      <c r="Q33" s="45"/>
      <c r="R33" s="45"/>
      <c r="S33" s="45"/>
      <c r="T33" s="45"/>
      <c r="U33" s="45"/>
      <c r="V33" s="45"/>
      <c r="W33" s="45"/>
      <c r="X33" s="45"/>
      <c r="Y33" s="45"/>
      <c r="Z33" s="45"/>
      <c r="AA33" s="45"/>
      <c r="AB33" s="45"/>
      <c r="AC33" s="45"/>
      <c r="AD33" s="45"/>
      <c r="AE33" s="45"/>
      <c r="AF33" s="45"/>
    </row>
    <row r="34">
      <c r="A34" s="43"/>
      <c r="B34" s="109"/>
      <c r="C34" s="45"/>
      <c r="D34" s="45"/>
      <c r="E34" s="46"/>
      <c r="F34" s="47"/>
      <c r="G34" s="48"/>
      <c r="H34" s="49"/>
      <c r="I34" s="45"/>
      <c r="J34" s="45"/>
      <c r="K34" s="45"/>
      <c r="L34" s="45"/>
      <c r="M34" s="45"/>
      <c r="N34" s="45"/>
      <c r="O34" s="45"/>
      <c r="P34" s="45"/>
      <c r="Q34" s="45"/>
      <c r="R34" s="45"/>
      <c r="S34" s="45"/>
      <c r="T34" s="45"/>
      <c r="U34" s="45"/>
      <c r="V34" s="45"/>
      <c r="W34" s="45"/>
      <c r="X34" s="45"/>
      <c r="Y34" s="45"/>
      <c r="Z34" s="45"/>
      <c r="AA34" s="45"/>
      <c r="AB34" s="45"/>
      <c r="AC34" s="45"/>
      <c r="AD34" s="45"/>
      <c r="AE34" s="45"/>
      <c r="AF34" s="45"/>
    </row>
    <row r="35">
      <c r="A35" s="43"/>
      <c r="B35" s="109"/>
      <c r="C35" s="45"/>
      <c r="D35" s="45"/>
      <c r="E35" s="46"/>
      <c r="F35" s="47"/>
      <c r="G35" s="48"/>
      <c r="H35" s="49"/>
      <c r="I35" s="45"/>
      <c r="J35" s="45"/>
      <c r="K35" s="45"/>
      <c r="L35" s="45"/>
      <c r="M35" s="45"/>
      <c r="N35" s="45"/>
      <c r="O35" s="45"/>
      <c r="P35" s="45"/>
      <c r="Q35" s="45"/>
      <c r="R35" s="45"/>
      <c r="S35" s="45"/>
      <c r="T35" s="45"/>
      <c r="U35" s="45"/>
      <c r="V35" s="45"/>
      <c r="W35" s="45"/>
      <c r="X35" s="45"/>
      <c r="Y35" s="45"/>
      <c r="Z35" s="45"/>
      <c r="AA35" s="45"/>
      <c r="AB35" s="45"/>
      <c r="AC35" s="45"/>
      <c r="AD35" s="45"/>
      <c r="AE35" s="45"/>
      <c r="AF35" s="45"/>
    </row>
    <row r="36">
      <c r="A36" s="43"/>
      <c r="B36" s="109"/>
      <c r="C36" s="45"/>
      <c r="D36" s="45"/>
      <c r="E36" s="46"/>
      <c r="F36" s="47"/>
      <c r="G36" s="48"/>
      <c r="H36" s="49"/>
      <c r="I36" s="45"/>
      <c r="J36" s="45"/>
      <c r="K36" s="45"/>
      <c r="L36" s="45"/>
      <c r="M36" s="45"/>
      <c r="N36" s="45"/>
      <c r="O36" s="45"/>
      <c r="P36" s="45"/>
      <c r="Q36" s="45"/>
      <c r="R36" s="45"/>
      <c r="S36" s="45"/>
      <c r="T36" s="45"/>
      <c r="U36" s="45"/>
      <c r="V36" s="45"/>
      <c r="W36" s="45"/>
      <c r="X36" s="45"/>
      <c r="Y36" s="45"/>
      <c r="Z36" s="45"/>
      <c r="AA36" s="45"/>
      <c r="AB36" s="45"/>
      <c r="AC36" s="45"/>
      <c r="AD36" s="45"/>
      <c r="AE36" s="45"/>
      <c r="AF36" s="45"/>
    </row>
    <row r="37">
      <c r="A37" s="43"/>
      <c r="B37" s="109"/>
      <c r="C37" s="45"/>
      <c r="D37" s="45"/>
      <c r="E37" s="46"/>
      <c r="F37" s="47"/>
      <c r="G37" s="48"/>
      <c r="H37" s="49"/>
      <c r="I37" s="45"/>
      <c r="J37" s="45"/>
      <c r="K37" s="45"/>
      <c r="L37" s="45"/>
      <c r="M37" s="45"/>
      <c r="N37" s="45"/>
      <c r="O37" s="45"/>
      <c r="P37" s="45"/>
      <c r="Q37" s="45"/>
      <c r="R37" s="45"/>
      <c r="S37" s="45"/>
      <c r="T37" s="45"/>
      <c r="U37" s="45"/>
      <c r="V37" s="45"/>
      <c r="W37" s="45"/>
      <c r="X37" s="45"/>
      <c r="Y37" s="45"/>
      <c r="Z37" s="45"/>
      <c r="AA37" s="45"/>
      <c r="AB37" s="45"/>
      <c r="AC37" s="45"/>
      <c r="AD37" s="45"/>
      <c r="AE37" s="45"/>
      <c r="AF37" s="45"/>
    </row>
    <row r="38">
      <c r="A38" s="43"/>
      <c r="B38" s="109"/>
      <c r="C38" s="45"/>
      <c r="D38" s="45"/>
      <c r="E38" s="46"/>
      <c r="F38" s="47"/>
      <c r="G38" s="48"/>
      <c r="H38" s="49"/>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c r="A39" s="43"/>
      <c r="B39" s="109"/>
      <c r="C39" s="45"/>
      <c r="D39" s="45"/>
      <c r="E39" s="46"/>
      <c r="F39" s="47"/>
      <c r="G39" s="48"/>
      <c r="H39" s="49"/>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c r="A40" s="43"/>
      <c r="B40" s="109"/>
      <c r="C40" s="45"/>
      <c r="D40" s="45"/>
      <c r="E40" s="46"/>
      <c r="F40" s="47"/>
      <c r="G40" s="48"/>
      <c r="H40" s="49"/>
      <c r="I40" s="45"/>
      <c r="J40" s="45"/>
      <c r="K40" s="45"/>
      <c r="L40" s="45"/>
      <c r="M40" s="45"/>
      <c r="N40" s="45"/>
      <c r="O40" s="105" t="s">
        <v>12</v>
      </c>
      <c r="P40" s="45"/>
      <c r="Q40" s="45"/>
      <c r="R40" s="45"/>
      <c r="S40" s="45"/>
      <c r="T40" s="45"/>
      <c r="U40" s="45"/>
      <c r="V40" s="45"/>
      <c r="W40" s="45"/>
      <c r="X40" s="45"/>
      <c r="Y40" s="45"/>
      <c r="Z40" s="45"/>
      <c r="AA40" s="45"/>
      <c r="AB40" s="45"/>
      <c r="AC40" s="45"/>
      <c r="AD40" s="45"/>
      <c r="AE40" s="45"/>
      <c r="AF40" s="45"/>
    </row>
    <row r="41">
      <c r="A41" s="43"/>
      <c r="B41" s="109"/>
      <c r="C41" s="45"/>
      <c r="D41" s="45"/>
      <c r="E41" s="46"/>
      <c r="F41" s="47"/>
      <c r="G41" s="48"/>
      <c r="H41" s="49"/>
      <c r="I41" s="10"/>
      <c r="J41" s="45"/>
      <c r="K41" s="45"/>
      <c r="L41" s="45"/>
      <c r="M41" s="45"/>
      <c r="N41" s="45"/>
      <c r="O41" s="45"/>
      <c r="P41" s="45"/>
      <c r="Q41" s="45"/>
      <c r="R41" s="45"/>
      <c r="S41" s="45"/>
      <c r="T41" s="45"/>
      <c r="U41" s="45"/>
      <c r="V41" s="45"/>
      <c r="W41" s="45"/>
      <c r="X41" s="45"/>
      <c r="Y41" s="45"/>
      <c r="Z41" s="45"/>
      <c r="AA41" s="45"/>
      <c r="AB41" s="45"/>
      <c r="AC41" s="45"/>
      <c r="AD41" s="45"/>
      <c r="AE41" s="45"/>
      <c r="AF41" s="45"/>
    </row>
    <row r="42">
      <c r="A42" s="43"/>
      <c r="B42" s="109"/>
      <c r="C42" s="45"/>
      <c r="D42" s="45"/>
      <c r="E42" s="46"/>
      <c r="F42" s="47"/>
      <c r="G42" s="48"/>
      <c r="H42" s="49"/>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c r="A43" s="43"/>
      <c r="B43" s="109"/>
      <c r="C43" s="45"/>
      <c r="D43" s="45"/>
      <c r="E43" s="46"/>
      <c r="F43" s="47"/>
      <c r="G43" s="48"/>
      <c r="H43" s="49"/>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c r="A44" s="43"/>
      <c r="B44" s="109"/>
      <c r="C44" s="45"/>
      <c r="D44" s="45"/>
      <c r="E44" s="46"/>
      <c r="F44" s="47"/>
      <c r="G44" s="48"/>
      <c r="H44" s="49"/>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c r="A45" s="43"/>
      <c r="B45" s="109"/>
      <c r="C45" s="45"/>
      <c r="D45" s="45"/>
      <c r="E45" s="46"/>
      <c r="F45" s="47"/>
      <c r="G45" s="48"/>
      <c r="H45" s="49"/>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c r="A46" s="43"/>
      <c r="B46" s="109"/>
      <c r="C46" s="45"/>
      <c r="D46" s="45"/>
      <c r="E46" s="46"/>
      <c r="F46" s="47"/>
      <c r="G46" s="48"/>
      <c r="H46" s="49"/>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c r="A47" s="43"/>
      <c r="B47" s="109"/>
      <c r="C47" s="45"/>
      <c r="D47" s="45"/>
      <c r="E47" s="46"/>
      <c r="F47" s="47"/>
      <c r="G47" s="48"/>
      <c r="H47" s="49"/>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c r="A48" s="43"/>
      <c r="B48" s="109"/>
      <c r="C48" s="45"/>
      <c r="D48" s="45"/>
      <c r="E48" s="46"/>
      <c r="F48" s="47"/>
      <c r="G48" s="48"/>
      <c r="H48" s="49"/>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c r="A49" s="43"/>
      <c r="B49" s="109"/>
      <c r="C49" s="45"/>
      <c r="D49" s="45"/>
      <c r="E49" s="46"/>
      <c r="F49" s="47"/>
      <c r="G49" s="48"/>
      <c r="H49" s="49"/>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c r="A50" s="43"/>
      <c r="B50" s="109"/>
      <c r="C50" s="45"/>
      <c r="D50" s="45"/>
      <c r="E50" s="46"/>
      <c r="F50" s="47"/>
      <c r="G50" s="48"/>
      <c r="H50" s="49"/>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c r="A51" s="43"/>
      <c r="B51" s="109"/>
      <c r="C51" s="45"/>
      <c r="D51" s="45"/>
      <c r="E51" s="46"/>
      <c r="F51" s="47"/>
      <c r="G51" s="48"/>
      <c r="H51" s="49"/>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c r="A52" s="43"/>
      <c r="B52" s="109"/>
      <c r="C52" s="45"/>
      <c r="D52" s="45"/>
      <c r="E52" s="46"/>
      <c r="F52" s="47"/>
      <c r="G52" s="48"/>
      <c r="H52" s="49"/>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c r="A53" s="43"/>
      <c r="B53" s="109"/>
      <c r="C53" s="45"/>
      <c r="D53" s="45"/>
      <c r="E53" s="46"/>
      <c r="F53" s="47"/>
      <c r="G53" s="48"/>
      <c r="H53" s="49"/>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c r="A54" s="43"/>
      <c r="B54" s="109"/>
      <c r="C54" s="45"/>
      <c r="D54" s="45"/>
      <c r="E54" s="46"/>
      <c r="F54" s="47"/>
      <c r="G54" s="48"/>
      <c r="H54" s="49"/>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c r="A55" s="43"/>
      <c r="B55" s="109"/>
      <c r="C55" s="45"/>
      <c r="D55" s="45"/>
      <c r="E55" s="46"/>
      <c r="F55" s="47"/>
      <c r="G55" s="48"/>
      <c r="H55" s="49"/>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c r="A56" s="43"/>
      <c r="B56" s="109"/>
      <c r="C56" s="45"/>
      <c r="D56" s="45"/>
      <c r="E56" s="46"/>
      <c r="F56" s="47"/>
      <c r="G56" s="48"/>
      <c r="H56" s="49"/>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c r="A57" s="43"/>
      <c r="B57" s="109"/>
      <c r="C57" s="45"/>
      <c r="D57" s="45"/>
      <c r="E57" s="46"/>
      <c r="F57" s="47"/>
      <c r="G57" s="48"/>
      <c r="H57" s="49"/>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c r="A58" s="43"/>
      <c r="B58" s="109"/>
      <c r="C58" s="45"/>
      <c r="D58" s="45"/>
      <c r="E58" s="46"/>
      <c r="F58" s="47"/>
      <c r="G58" s="48"/>
      <c r="H58" s="49"/>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c r="A59" s="43"/>
      <c r="B59" s="109"/>
      <c r="C59" s="45"/>
      <c r="D59" s="45"/>
      <c r="E59" s="46"/>
      <c r="F59" s="47"/>
      <c r="G59" s="48"/>
      <c r="H59" s="49"/>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c r="A60" s="43"/>
      <c r="B60" s="109"/>
      <c r="C60" s="45"/>
      <c r="D60" s="45"/>
      <c r="E60" s="46"/>
      <c r="F60" s="47"/>
      <c r="G60" s="48"/>
      <c r="H60" s="49"/>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c r="A61" s="43"/>
      <c r="B61" s="109"/>
      <c r="C61" s="45"/>
      <c r="D61" s="45"/>
      <c r="E61" s="46"/>
      <c r="F61" s="47"/>
      <c r="G61" s="48"/>
      <c r="H61" s="49"/>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c r="A62" s="43"/>
      <c r="B62" s="109"/>
      <c r="C62" s="45"/>
      <c r="D62" s="45"/>
      <c r="E62" s="46"/>
      <c r="F62" s="47"/>
      <c r="G62" s="48"/>
      <c r="H62" s="49"/>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c r="A63" s="43"/>
      <c r="B63" s="109"/>
      <c r="C63" s="45"/>
      <c r="D63" s="45"/>
      <c r="E63" s="46"/>
      <c r="F63" s="47"/>
      <c r="G63" s="48"/>
      <c r="H63" s="49"/>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c r="A64" s="43"/>
      <c r="B64" s="109"/>
      <c r="C64" s="45"/>
      <c r="D64" s="45"/>
      <c r="E64" s="46"/>
      <c r="F64" s="47"/>
      <c r="G64" s="48"/>
      <c r="H64" s="49"/>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c r="A65" s="43"/>
      <c r="B65" s="109"/>
      <c r="C65" s="45"/>
      <c r="D65" s="45"/>
      <c r="E65" s="46"/>
      <c r="F65" s="47"/>
      <c r="G65" s="48"/>
      <c r="H65" s="49"/>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c r="A66" s="43"/>
      <c r="B66" s="109"/>
      <c r="C66" s="45"/>
      <c r="D66" s="45"/>
      <c r="E66" s="46"/>
      <c r="F66" s="47"/>
      <c r="G66" s="48"/>
      <c r="H66" s="49"/>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c r="A67" s="43"/>
      <c r="B67" s="109"/>
      <c r="C67" s="45"/>
      <c r="D67" s="45"/>
      <c r="E67" s="46"/>
      <c r="F67" s="47"/>
      <c r="G67" s="48"/>
      <c r="H67" s="49"/>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c r="A68" s="43"/>
      <c r="B68" s="109"/>
      <c r="C68" s="45"/>
      <c r="D68" s="45"/>
      <c r="E68" s="46"/>
      <c r="F68" s="47"/>
      <c r="G68" s="48"/>
      <c r="H68" s="49"/>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c r="A69" s="43"/>
      <c r="B69" s="109"/>
      <c r="C69" s="45"/>
      <c r="D69" s="45"/>
      <c r="E69" s="46"/>
      <c r="F69" s="47"/>
      <c r="G69" s="48"/>
      <c r="H69" s="49"/>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c r="A70" s="43"/>
      <c r="B70" s="109"/>
      <c r="C70" s="45"/>
      <c r="D70" s="45"/>
      <c r="E70" s="46"/>
      <c r="F70" s="47"/>
      <c r="G70" s="48"/>
      <c r="H70" s="49"/>
      <c r="I70" s="45"/>
      <c r="J70" s="45"/>
      <c r="K70" s="45"/>
      <c r="L70" s="45"/>
      <c r="M70" s="45"/>
      <c r="N70" s="45"/>
      <c r="O70" s="45"/>
      <c r="P70" s="45"/>
      <c r="Q70" s="45"/>
      <c r="R70" s="45"/>
      <c r="S70" s="45"/>
      <c r="T70" s="45"/>
      <c r="U70" s="45"/>
      <c r="V70" s="45"/>
      <c r="W70" s="45"/>
      <c r="X70" s="45"/>
      <c r="Y70" s="45"/>
      <c r="Z70" s="45"/>
      <c r="AA70" s="45"/>
      <c r="AB70" s="45"/>
      <c r="AC70" s="45"/>
      <c r="AD70" s="45"/>
      <c r="AE70" s="45"/>
      <c r="AF70" s="45"/>
    </row>
    <row r="71">
      <c r="A71" s="43"/>
      <c r="B71" s="109"/>
      <c r="C71" s="45"/>
      <c r="D71" s="45"/>
      <c r="E71" s="46"/>
      <c r="F71" s="47"/>
      <c r="G71" s="48"/>
      <c r="H71" s="49"/>
      <c r="I71" s="45"/>
      <c r="J71" s="45"/>
      <c r="K71" s="45"/>
      <c r="L71" s="45"/>
      <c r="M71" s="45"/>
      <c r="N71" s="45"/>
      <c r="O71" s="45"/>
      <c r="P71" s="45"/>
      <c r="Q71" s="45"/>
      <c r="R71" s="45"/>
      <c r="S71" s="45"/>
      <c r="T71" s="45"/>
      <c r="U71" s="45"/>
      <c r="V71" s="45"/>
      <c r="W71" s="45"/>
      <c r="X71" s="45"/>
      <c r="Y71" s="45"/>
      <c r="Z71" s="45"/>
      <c r="AA71" s="45"/>
      <c r="AB71" s="45"/>
      <c r="AC71" s="45"/>
      <c r="AD71" s="45"/>
      <c r="AE71" s="45"/>
      <c r="AF71" s="45"/>
    </row>
    <row r="72">
      <c r="A72" s="43"/>
      <c r="B72" s="110"/>
      <c r="C72" s="45"/>
      <c r="D72" s="45"/>
      <c r="E72" s="46"/>
      <c r="F72" s="47"/>
      <c r="G72" s="48"/>
      <c r="H72" s="49"/>
      <c r="I72" s="45"/>
      <c r="J72" s="45"/>
      <c r="K72" s="45"/>
      <c r="L72" s="45"/>
      <c r="M72" s="45"/>
      <c r="N72" s="45"/>
      <c r="O72" s="45"/>
      <c r="P72" s="45"/>
      <c r="Q72" s="45"/>
      <c r="R72" s="45"/>
      <c r="S72" s="45"/>
      <c r="T72" s="45"/>
      <c r="U72" s="45"/>
      <c r="V72" s="45"/>
      <c r="W72" s="45"/>
      <c r="X72" s="45"/>
      <c r="Y72" s="45"/>
      <c r="Z72" s="45"/>
      <c r="AA72" s="45"/>
      <c r="AB72" s="45"/>
      <c r="AC72" s="45"/>
      <c r="AD72" s="45"/>
      <c r="AE72" s="45"/>
      <c r="AF72" s="45"/>
    </row>
    <row r="73">
      <c r="A73" s="43"/>
      <c r="B73" s="110"/>
      <c r="C73" s="45"/>
      <c r="D73" s="45"/>
      <c r="E73" s="46"/>
      <c r="F73" s="47"/>
      <c r="G73" s="48"/>
      <c r="H73" s="49"/>
      <c r="I73" s="45"/>
      <c r="J73" s="45"/>
      <c r="K73" s="45"/>
      <c r="L73" s="45"/>
      <c r="M73" s="45"/>
      <c r="N73" s="45"/>
      <c r="O73" s="45"/>
      <c r="P73" s="45"/>
      <c r="Q73" s="45"/>
      <c r="R73" s="45"/>
      <c r="S73" s="45"/>
      <c r="T73" s="45"/>
      <c r="U73" s="45"/>
      <c r="V73" s="45"/>
      <c r="W73" s="45"/>
      <c r="X73" s="45"/>
      <c r="Y73" s="45"/>
      <c r="Z73" s="45"/>
      <c r="AA73" s="45"/>
      <c r="AB73" s="45"/>
      <c r="AC73" s="45"/>
      <c r="AD73" s="45"/>
      <c r="AE73" s="45"/>
      <c r="AF73" s="45"/>
    </row>
    <row r="74">
      <c r="A74" s="43"/>
      <c r="B74" s="110"/>
      <c r="C74" s="45"/>
      <c r="D74" s="45"/>
      <c r="E74" s="46"/>
      <c r="F74" s="47"/>
      <c r="G74" s="48"/>
      <c r="H74" s="49"/>
      <c r="I74" s="45"/>
      <c r="J74" s="45"/>
      <c r="K74" s="45"/>
      <c r="L74" s="45"/>
      <c r="M74" s="45"/>
      <c r="N74" s="45"/>
      <c r="O74" s="45"/>
      <c r="P74" s="45"/>
      <c r="Q74" s="45"/>
      <c r="R74" s="45"/>
      <c r="S74" s="45"/>
      <c r="T74" s="45"/>
      <c r="U74" s="45"/>
      <c r="V74" s="45"/>
      <c r="W74" s="45"/>
      <c r="X74" s="45"/>
      <c r="Y74" s="45"/>
      <c r="Z74" s="45"/>
      <c r="AA74" s="45"/>
      <c r="AB74" s="45"/>
      <c r="AC74" s="45"/>
      <c r="AD74" s="45"/>
      <c r="AE74" s="45"/>
      <c r="AF74" s="45"/>
    </row>
    <row r="75">
      <c r="A75" s="43"/>
      <c r="B75" s="110"/>
      <c r="C75" s="45"/>
      <c r="D75" s="45"/>
      <c r="E75" s="46"/>
      <c r="F75" s="47"/>
      <c r="G75" s="48"/>
      <c r="H75" s="49"/>
      <c r="I75" s="45"/>
      <c r="J75" s="45"/>
      <c r="K75" s="45"/>
      <c r="L75" s="45"/>
      <c r="M75" s="45"/>
      <c r="N75" s="45"/>
      <c r="O75" s="45"/>
      <c r="P75" s="45"/>
      <c r="Q75" s="45"/>
      <c r="R75" s="45"/>
      <c r="S75" s="45"/>
      <c r="T75" s="45"/>
      <c r="U75" s="45"/>
      <c r="V75" s="45"/>
      <c r="W75" s="45"/>
      <c r="X75" s="45"/>
      <c r="Y75" s="45"/>
      <c r="Z75" s="45"/>
      <c r="AA75" s="45"/>
      <c r="AB75" s="45"/>
      <c r="AC75" s="45"/>
      <c r="AD75" s="45"/>
      <c r="AE75" s="45"/>
      <c r="AF75" s="45"/>
    </row>
    <row r="76">
      <c r="A76" s="43"/>
      <c r="B76" s="110"/>
      <c r="C76" s="45"/>
      <c r="D76" s="45"/>
      <c r="E76" s="46"/>
      <c r="F76" s="47"/>
      <c r="G76" s="48"/>
      <c r="H76" s="49"/>
      <c r="I76" s="45"/>
      <c r="J76" s="45"/>
      <c r="K76" s="45"/>
      <c r="L76" s="45"/>
      <c r="M76" s="45"/>
      <c r="N76" s="45"/>
      <c r="O76" s="45"/>
      <c r="P76" s="45"/>
      <c r="Q76" s="45"/>
      <c r="R76" s="45"/>
      <c r="S76" s="45"/>
      <c r="T76" s="45"/>
      <c r="U76" s="45"/>
      <c r="V76" s="45"/>
      <c r="W76" s="45"/>
      <c r="X76" s="45"/>
      <c r="Y76" s="45"/>
      <c r="Z76" s="45"/>
      <c r="AA76" s="45"/>
      <c r="AB76" s="45"/>
      <c r="AC76" s="45"/>
      <c r="AD76" s="45"/>
      <c r="AE76" s="45"/>
      <c r="AF76" s="45"/>
    </row>
    <row r="77">
      <c r="A77" s="43"/>
      <c r="B77" s="110"/>
      <c r="C77" s="45"/>
      <c r="D77" s="45"/>
      <c r="E77" s="46"/>
      <c r="F77" s="47"/>
      <c r="G77" s="48"/>
      <c r="H77" s="49"/>
      <c r="I77" s="45"/>
      <c r="J77" s="45"/>
      <c r="K77" s="45"/>
      <c r="L77" s="45"/>
      <c r="M77" s="45"/>
      <c r="N77" s="45"/>
      <c r="O77" s="45"/>
      <c r="P77" s="45"/>
      <c r="Q77" s="45"/>
      <c r="R77" s="45"/>
      <c r="S77" s="45"/>
      <c r="T77" s="45"/>
      <c r="U77" s="45"/>
      <c r="V77" s="45"/>
      <c r="W77" s="45"/>
      <c r="X77" s="45"/>
      <c r="Y77" s="45"/>
      <c r="Z77" s="45"/>
      <c r="AA77" s="45"/>
      <c r="AB77" s="45"/>
      <c r="AC77" s="45"/>
      <c r="AD77" s="45"/>
      <c r="AE77" s="45"/>
      <c r="AF77" s="45"/>
    </row>
    <row r="78">
      <c r="A78" s="43"/>
      <c r="B78" s="110"/>
      <c r="C78" s="45"/>
      <c r="D78" s="45"/>
      <c r="E78" s="46"/>
      <c r="F78" s="47"/>
      <c r="G78" s="48"/>
      <c r="H78" s="49"/>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79">
      <c r="A79" s="43"/>
      <c r="B79" s="110"/>
      <c r="C79" s="45"/>
      <c r="D79" s="45"/>
      <c r="E79" s="46"/>
      <c r="F79" s="47"/>
      <c r="G79" s="48"/>
      <c r="H79" s="49"/>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c r="A80" s="43"/>
      <c r="B80" s="110"/>
      <c r="C80" s="45"/>
      <c r="D80" s="45"/>
      <c r="E80" s="46"/>
      <c r="F80" s="47"/>
      <c r="G80" s="48"/>
      <c r="H80" s="49"/>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c r="A81" s="43"/>
      <c r="B81" s="110"/>
      <c r="C81" s="45"/>
      <c r="D81" s="45"/>
      <c r="E81" s="46"/>
      <c r="F81" s="47"/>
      <c r="G81" s="48"/>
      <c r="H81" s="49"/>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c r="A82" s="43"/>
      <c r="B82" s="110"/>
      <c r="C82" s="45"/>
      <c r="D82" s="45"/>
      <c r="E82" s="46"/>
      <c r="F82" s="47"/>
      <c r="G82" s="48"/>
      <c r="H82" s="49"/>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c r="A83" s="43"/>
      <c r="B83" s="110"/>
      <c r="C83" s="45"/>
      <c r="D83" s="45"/>
      <c r="E83" s="46"/>
      <c r="F83" s="47"/>
      <c r="G83" s="48"/>
      <c r="H83" s="49"/>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c r="A84" s="43"/>
      <c r="B84" s="110"/>
      <c r="C84" s="45"/>
      <c r="D84" s="45"/>
      <c r="E84" s="46"/>
      <c r="F84" s="47"/>
      <c r="G84" s="48"/>
      <c r="H84" s="49"/>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c r="A85" s="43"/>
      <c r="B85" s="110"/>
      <c r="C85" s="45"/>
      <c r="D85" s="45"/>
      <c r="E85" s="46"/>
      <c r="F85" s="47"/>
      <c r="G85" s="48"/>
      <c r="H85" s="49"/>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c r="A86" s="43"/>
      <c r="B86" s="110"/>
      <c r="C86" s="45"/>
      <c r="D86" s="45"/>
      <c r="E86" s="46"/>
      <c r="F86" s="47"/>
      <c r="G86" s="48"/>
      <c r="H86" s="49"/>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c r="A87" s="43"/>
      <c r="B87" s="110"/>
      <c r="C87" s="45"/>
      <c r="D87" s="45"/>
      <c r="E87" s="46"/>
      <c r="F87" s="47"/>
      <c r="G87" s="48"/>
      <c r="H87" s="49"/>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c r="A88" s="43"/>
      <c r="B88" s="110"/>
      <c r="C88" s="45"/>
      <c r="D88" s="45"/>
      <c r="E88" s="46"/>
      <c r="F88" s="47"/>
      <c r="G88" s="48"/>
      <c r="H88" s="49"/>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c r="A89" s="43"/>
      <c r="B89" s="110"/>
      <c r="C89" s="45"/>
      <c r="D89" s="45"/>
      <c r="E89" s="46"/>
      <c r="F89" s="47"/>
      <c r="G89" s="48"/>
      <c r="H89" s="49"/>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c r="A90" s="43"/>
      <c r="B90" s="110"/>
      <c r="C90" s="45"/>
      <c r="D90" s="45"/>
      <c r="E90" s="46"/>
      <c r="F90" s="47"/>
      <c r="G90" s="48"/>
      <c r="H90" s="49"/>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c r="A91" s="43"/>
      <c r="B91" s="110"/>
      <c r="C91" s="45"/>
      <c r="D91" s="45"/>
      <c r="E91" s="46"/>
      <c r="F91" s="47"/>
      <c r="G91" s="48"/>
      <c r="H91" s="49"/>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c r="A92" s="43"/>
      <c r="B92" s="110"/>
      <c r="C92" s="45"/>
      <c r="D92" s="45"/>
      <c r="E92" s="46"/>
      <c r="F92" s="47"/>
      <c r="G92" s="48"/>
      <c r="H92" s="49"/>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c r="A93" s="43"/>
      <c r="B93" s="110"/>
      <c r="C93" s="45"/>
      <c r="D93" s="45"/>
      <c r="E93" s="46"/>
      <c r="F93" s="47"/>
      <c r="G93" s="48"/>
      <c r="H93" s="49"/>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c r="A94" s="43"/>
      <c r="B94" s="110"/>
      <c r="C94" s="45"/>
      <c r="D94" s="45"/>
      <c r="E94" s="46"/>
      <c r="F94" s="47"/>
      <c r="G94" s="48"/>
      <c r="H94" s="49"/>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c r="A95" s="43"/>
      <c r="B95" s="110"/>
      <c r="C95" s="45"/>
      <c r="D95" s="45"/>
      <c r="E95" s="46"/>
      <c r="F95" s="47"/>
      <c r="G95" s="48"/>
      <c r="H95" s="46"/>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c r="A96" s="43"/>
      <c r="B96" s="110"/>
      <c r="C96" s="45"/>
      <c r="D96" s="45"/>
      <c r="E96" s="46"/>
      <c r="F96" s="47"/>
      <c r="G96" s="48"/>
      <c r="H96" s="46"/>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c r="A97" s="43"/>
      <c r="B97" s="110"/>
      <c r="C97" s="45"/>
      <c r="D97" s="45"/>
      <c r="E97" s="46"/>
      <c r="F97" s="47"/>
      <c r="G97" s="48"/>
      <c r="H97" s="46"/>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c r="A98" s="43"/>
      <c r="B98" s="110"/>
      <c r="C98" s="45"/>
      <c r="D98" s="45"/>
      <c r="E98" s="46"/>
      <c r="F98" s="47"/>
      <c r="G98" s="48"/>
      <c r="H98" s="46"/>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c r="A99" s="43"/>
      <c r="B99" s="110"/>
      <c r="C99" s="45"/>
      <c r="D99" s="45"/>
      <c r="E99" s="46"/>
      <c r="F99" s="47"/>
      <c r="G99" s="48"/>
      <c r="H99" s="46"/>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c r="A100" s="43"/>
      <c r="B100" s="110"/>
      <c r="C100" s="45"/>
      <c r="D100" s="45"/>
      <c r="E100" s="46"/>
      <c r="F100" s="47"/>
      <c r="G100" s="48"/>
      <c r="H100" s="46"/>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c r="A101" s="43"/>
      <c r="B101" s="110"/>
      <c r="C101" s="45"/>
      <c r="D101" s="45"/>
      <c r="E101" s="46"/>
      <c r="F101" s="47"/>
      <c r="G101" s="48"/>
      <c r="H101" s="46"/>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c r="A102" s="43"/>
      <c r="B102" s="110"/>
      <c r="C102" s="45"/>
      <c r="D102" s="45"/>
      <c r="E102" s="46"/>
      <c r="F102" s="47"/>
      <c r="G102" s="48"/>
      <c r="H102" s="46"/>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c r="A103" s="43"/>
      <c r="B103" s="110"/>
      <c r="C103" s="45"/>
      <c r="D103" s="45"/>
      <c r="E103" s="46"/>
      <c r="F103" s="47"/>
      <c r="G103" s="48"/>
      <c r="H103" s="46"/>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c r="A104" s="43"/>
      <c r="B104" s="110"/>
      <c r="C104" s="45"/>
      <c r="D104" s="45"/>
      <c r="E104" s="46"/>
      <c r="F104" s="47"/>
      <c r="G104" s="48"/>
      <c r="H104" s="46"/>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c r="A105" s="43"/>
      <c r="B105" s="110"/>
      <c r="C105" s="45"/>
      <c r="D105" s="45"/>
      <c r="E105" s="46"/>
      <c r="F105" s="47"/>
      <c r="G105" s="48"/>
      <c r="H105" s="46"/>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c r="A106" s="43"/>
      <c r="B106" s="110"/>
      <c r="C106" s="45"/>
      <c r="D106" s="45"/>
      <c r="E106" s="46"/>
      <c r="F106" s="47"/>
      <c r="G106" s="48"/>
      <c r="H106" s="46"/>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c r="A107" s="43"/>
      <c r="B107" s="110"/>
      <c r="C107" s="45"/>
      <c r="D107" s="45"/>
      <c r="E107" s="46"/>
      <c r="F107" s="47"/>
      <c r="G107" s="48"/>
      <c r="H107" s="46"/>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c r="A108" s="43"/>
      <c r="B108" s="110"/>
      <c r="C108" s="45"/>
      <c r="D108" s="45"/>
      <c r="E108" s="46"/>
      <c r="F108" s="47"/>
      <c r="G108" s="48"/>
      <c r="H108" s="46"/>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c r="A109" s="43"/>
      <c r="B109" s="110"/>
      <c r="C109" s="45"/>
      <c r="D109" s="45"/>
      <c r="E109" s="46"/>
      <c r="F109" s="47"/>
      <c r="G109" s="48"/>
      <c r="H109" s="46"/>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c r="A110" s="43"/>
      <c r="B110" s="110"/>
      <c r="C110" s="45"/>
      <c r="D110" s="105"/>
      <c r="E110" s="111"/>
      <c r="F110" s="47"/>
      <c r="G110" s="48"/>
      <c r="H110" s="46"/>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c r="A111" s="43"/>
      <c r="B111" s="110"/>
      <c r="C111" s="45"/>
      <c r="D111" s="45"/>
      <c r="E111" s="46"/>
      <c r="F111" s="47"/>
      <c r="G111" s="48"/>
      <c r="H111" s="46"/>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c r="A112" s="43"/>
      <c r="B112" s="110"/>
      <c r="C112" s="45"/>
      <c r="D112" s="45"/>
      <c r="E112" s="46"/>
      <c r="F112" s="47"/>
      <c r="G112" s="48"/>
      <c r="H112" s="46"/>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c r="A113" s="43"/>
      <c r="B113" s="110"/>
      <c r="C113" s="45"/>
      <c r="D113" s="45"/>
      <c r="E113" s="46"/>
      <c r="F113" s="47"/>
      <c r="G113" s="48"/>
      <c r="H113" s="46"/>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c r="A114" s="43"/>
      <c r="B114" s="110"/>
      <c r="C114" s="45"/>
      <c r="D114" s="45"/>
      <c r="E114" s="46"/>
      <c r="F114" s="47"/>
      <c r="G114" s="48"/>
      <c r="H114" s="46"/>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c r="A115" s="43"/>
      <c r="B115" s="110"/>
      <c r="C115" s="45"/>
      <c r="D115" s="45"/>
      <c r="E115" s="46"/>
      <c r="F115" s="47"/>
      <c r="G115" s="48"/>
      <c r="H115" s="46"/>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c r="A116" s="43"/>
      <c r="B116" s="110"/>
      <c r="C116" s="45"/>
      <c r="D116" s="45"/>
      <c r="E116" s="46"/>
      <c r="F116" s="47"/>
      <c r="G116" s="48"/>
      <c r="H116" s="46"/>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c r="A117" s="43"/>
      <c r="B117" s="110"/>
      <c r="C117" s="45"/>
      <c r="D117" s="45"/>
      <c r="E117" s="46"/>
      <c r="F117" s="47"/>
      <c r="G117" s="48"/>
      <c r="H117" s="46"/>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c r="A118" s="43"/>
      <c r="B118" s="110"/>
      <c r="C118" s="45"/>
      <c r="D118" s="45"/>
      <c r="E118" s="46"/>
      <c r="F118" s="47"/>
      <c r="G118" s="48"/>
      <c r="H118" s="46"/>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c r="A119" s="43"/>
      <c r="B119" s="110"/>
      <c r="C119" s="45"/>
      <c r="D119" s="45"/>
      <c r="E119" s="46"/>
      <c r="F119" s="47"/>
      <c r="G119" s="48"/>
      <c r="H119" s="46"/>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c r="A120" s="43"/>
      <c r="B120" s="110"/>
      <c r="C120" s="45"/>
      <c r="D120" s="45"/>
      <c r="E120" s="46"/>
      <c r="F120" s="47"/>
      <c r="G120" s="48"/>
      <c r="H120" s="46"/>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c r="A121" s="43"/>
      <c r="B121" s="110"/>
      <c r="C121" s="45"/>
      <c r="D121" s="45"/>
      <c r="E121" s="46"/>
      <c r="F121" s="47"/>
      <c r="G121" s="48"/>
      <c r="H121" s="46"/>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c r="A122" s="43"/>
      <c r="B122" s="110"/>
      <c r="C122" s="45"/>
      <c r="D122" s="45"/>
      <c r="E122" s="46"/>
      <c r="F122" s="47"/>
      <c r="G122" s="48"/>
      <c r="H122" s="46"/>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c r="A123" s="43"/>
      <c r="B123" s="110"/>
      <c r="C123" s="45"/>
      <c r="D123" s="45"/>
      <c r="E123" s="46"/>
      <c r="F123" s="47"/>
      <c r="G123" s="48"/>
      <c r="H123" s="46"/>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c r="A124" s="43"/>
      <c r="B124" s="110"/>
      <c r="C124" s="45"/>
      <c r="D124" s="45"/>
      <c r="E124" s="46"/>
      <c r="F124" s="47"/>
      <c r="G124" s="48"/>
      <c r="H124" s="46"/>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c r="A125" s="43"/>
      <c r="B125" s="110"/>
      <c r="C125" s="45"/>
      <c r="D125" s="45"/>
      <c r="E125" s="46"/>
      <c r="F125" s="47"/>
      <c r="G125" s="48"/>
      <c r="H125" s="46"/>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c r="A126" s="43"/>
      <c r="B126" s="110"/>
      <c r="C126" s="45"/>
      <c r="D126" s="45"/>
      <c r="E126" s="46"/>
      <c r="F126" s="47"/>
      <c r="G126" s="48"/>
      <c r="H126" s="46"/>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c r="A127" s="43"/>
      <c r="B127" s="110"/>
      <c r="C127" s="45"/>
      <c r="D127" s="45"/>
      <c r="E127" s="46"/>
      <c r="F127" s="47"/>
      <c r="G127" s="48"/>
      <c r="H127" s="46"/>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c r="A128" s="43"/>
      <c r="B128" s="110"/>
      <c r="C128" s="45"/>
      <c r="D128" s="45"/>
      <c r="E128" s="46"/>
      <c r="F128" s="47"/>
      <c r="G128" s="48"/>
      <c r="H128" s="46"/>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c r="A129" s="43"/>
      <c r="B129" s="110"/>
      <c r="C129" s="45"/>
      <c r="D129" s="45"/>
      <c r="E129" s="46"/>
      <c r="F129" s="47"/>
      <c r="G129" s="48"/>
      <c r="H129" s="46"/>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c r="A130" s="43"/>
      <c r="B130" s="110"/>
      <c r="C130" s="45"/>
      <c r="D130" s="45"/>
      <c r="E130" s="46"/>
      <c r="F130" s="47"/>
      <c r="G130" s="48"/>
      <c r="H130" s="46"/>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c r="A131" s="43"/>
      <c r="B131" s="110"/>
      <c r="C131" s="45"/>
      <c r="D131" s="45"/>
      <c r="E131" s="46"/>
      <c r="F131" s="47"/>
      <c r="G131" s="48"/>
      <c r="H131" s="46"/>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c r="A132" s="43"/>
      <c r="B132" s="110"/>
      <c r="C132" s="45"/>
      <c r="D132" s="45"/>
      <c r="E132" s="46"/>
      <c r="F132" s="47"/>
      <c r="G132" s="48"/>
      <c r="H132" s="46"/>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c r="A133" s="43"/>
      <c r="B133" s="110"/>
      <c r="C133" s="45"/>
      <c r="D133" s="45"/>
      <c r="E133" s="46"/>
      <c r="F133" s="47"/>
      <c r="G133" s="48"/>
      <c r="H133" s="46"/>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c r="A134" s="43"/>
      <c r="B134" s="110"/>
      <c r="C134" s="45"/>
      <c r="D134" s="45"/>
      <c r="E134" s="46"/>
      <c r="F134" s="47"/>
      <c r="G134" s="48"/>
      <c r="H134" s="46"/>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c r="A135" s="43"/>
      <c r="B135" s="110"/>
      <c r="C135" s="45"/>
      <c r="D135" s="45"/>
      <c r="E135" s="46"/>
      <c r="F135" s="47"/>
      <c r="G135" s="48"/>
      <c r="H135" s="46"/>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c r="A136" s="43"/>
      <c r="B136" s="110"/>
      <c r="C136" s="45"/>
      <c r="D136" s="45"/>
      <c r="E136" s="46"/>
      <c r="F136" s="47"/>
      <c r="G136" s="48"/>
      <c r="H136" s="46"/>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c r="A137" s="43"/>
      <c r="B137" s="110"/>
      <c r="C137" s="45"/>
      <c r="D137" s="45"/>
      <c r="E137" s="46"/>
      <c r="F137" s="47"/>
      <c r="G137" s="48"/>
      <c r="H137" s="46"/>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c r="A138" s="43"/>
      <c r="B138" s="110"/>
      <c r="C138" s="45"/>
      <c r="D138" s="45"/>
      <c r="E138" s="46"/>
      <c r="F138" s="47"/>
      <c r="G138" s="48"/>
      <c r="H138" s="46"/>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c r="A139" s="43"/>
      <c r="B139" s="110"/>
      <c r="C139" s="45"/>
      <c r="D139" s="45"/>
      <c r="E139" s="46"/>
      <c r="F139" s="47"/>
      <c r="G139" s="48"/>
      <c r="H139" s="46"/>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c r="A140" s="43"/>
      <c r="B140" s="110"/>
      <c r="C140" s="45"/>
      <c r="D140" s="45"/>
      <c r="E140" s="46"/>
      <c r="F140" s="47"/>
      <c r="G140" s="48"/>
      <c r="H140" s="46"/>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c r="A141" s="43"/>
      <c r="B141" s="110"/>
      <c r="C141" s="45"/>
      <c r="D141" s="45"/>
      <c r="E141" s="46"/>
      <c r="F141" s="47"/>
      <c r="G141" s="48"/>
      <c r="H141" s="46"/>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c r="A142" s="43"/>
      <c r="B142" s="110"/>
      <c r="C142" s="45"/>
      <c r="D142" s="45"/>
      <c r="E142" s="46"/>
      <c r="F142" s="47"/>
      <c r="G142" s="48"/>
      <c r="H142" s="46"/>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c r="A143" s="43"/>
      <c r="B143" s="110"/>
      <c r="C143" s="45"/>
      <c r="D143" s="45"/>
      <c r="E143" s="46"/>
      <c r="F143" s="47"/>
      <c r="G143" s="48"/>
      <c r="H143" s="46"/>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c r="A144" s="43"/>
      <c r="B144" s="110"/>
      <c r="C144" s="45"/>
      <c r="D144" s="45"/>
      <c r="E144" s="46"/>
      <c r="F144" s="47"/>
      <c r="G144" s="48"/>
      <c r="H144" s="46"/>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c r="A145" s="43"/>
      <c r="B145" s="110"/>
      <c r="C145" s="45"/>
      <c r="D145" s="45"/>
      <c r="E145" s="46"/>
      <c r="F145" s="47"/>
      <c r="G145" s="48"/>
      <c r="H145" s="46"/>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c r="A146" s="43"/>
      <c r="B146" s="110"/>
      <c r="C146" s="45"/>
      <c r="D146" s="45"/>
      <c r="E146" s="46"/>
      <c r="F146" s="47"/>
      <c r="G146" s="48"/>
      <c r="H146" s="46"/>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c r="A147" s="43"/>
      <c r="B147" s="110"/>
      <c r="C147" s="45"/>
      <c r="D147" s="45"/>
      <c r="E147" s="46"/>
      <c r="F147" s="47"/>
      <c r="G147" s="48"/>
      <c r="H147" s="46"/>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c r="A148" s="43"/>
      <c r="B148" s="110"/>
      <c r="C148" s="45"/>
      <c r="D148" s="45"/>
      <c r="E148" s="46"/>
      <c r="F148" s="47"/>
      <c r="G148" s="48"/>
      <c r="H148" s="46"/>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c r="A149" s="43"/>
      <c r="B149" s="110"/>
      <c r="C149" s="45"/>
      <c r="D149" s="45"/>
      <c r="E149" s="46"/>
      <c r="F149" s="47"/>
      <c r="G149" s="48"/>
      <c r="H149" s="46"/>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c r="A150" s="43"/>
      <c r="B150" s="110"/>
      <c r="C150" s="45"/>
      <c r="D150" s="45"/>
      <c r="E150" s="46"/>
      <c r="F150" s="47"/>
      <c r="G150" s="48"/>
      <c r="H150" s="46"/>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c r="A151" s="43"/>
      <c r="B151" s="110"/>
      <c r="C151" s="45"/>
      <c r="D151" s="45"/>
      <c r="E151" s="46"/>
      <c r="F151" s="47"/>
      <c r="G151" s="48"/>
      <c r="H151" s="46"/>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c r="A152" s="43"/>
      <c r="B152" s="110"/>
      <c r="C152" s="45"/>
      <c r="D152" s="45"/>
      <c r="E152" s="46"/>
      <c r="F152" s="47"/>
      <c r="G152" s="48"/>
      <c r="H152" s="46"/>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c r="A153" s="43"/>
      <c r="B153" s="110"/>
      <c r="C153" s="45"/>
      <c r="D153" s="45"/>
      <c r="E153" s="46"/>
      <c r="F153" s="47"/>
      <c r="G153" s="48"/>
      <c r="H153" s="46"/>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c r="A154" s="43"/>
      <c r="B154" s="110"/>
      <c r="C154" s="45"/>
      <c r="D154" s="45"/>
      <c r="E154" s="46"/>
      <c r="F154" s="47"/>
      <c r="G154" s="48"/>
      <c r="H154" s="46"/>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c r="A155" s="43"/>
      <c r="B155" s="110"/>
      <c r="C155" s="45"/>
      <c r="D155" s="45"/>
      <c r="E155" s="46"/>
      <c r="F155" s="47"/>
      <c r="G155" s="48"/>
      <c r="H155" s="46"/>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c r="A156" s="43"/>
      <c r="B156" s="110"/>
      <c r="C156" s="45"/>
      <c r="D156" s="45"/>
      <c r="E156" s="46"/>
      <c r="F156" s="47"/>
      <c r="G156" s="48"/>
      <c r="H156" s="46"/>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c r="A157" s="43"/>
      <c r="B157" s="110"/>
      <c r="C157" s="45"/>
      <c r="D157" s="45"/>
      <c r="E157" s="46"/>
      <c r="F157" s="47"/>
      <c r="G157" s="48"/>
      <c r="H157" s="46"/>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c r="A158" s="43"/>
      <c r="B158" s="110"/>
      <c r="C158" s="45"/>
      <c r="D158" s="45"/>
      <c r="E158" s="46"/>
      <c r="F158" s="47"/>
      <c r="G158" s="48"/>
      <c r="H158" s="46"/>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c r="A159" s="43"/>
      <c r="B159" s="110"/>
      <c r="C159" s="45"/>
      <c r="D159" s="45"/>
      <c r="E159" s="46"/>
      <c r="F159" s="47"/>
      <c r="G159" s="48"/>
      <c r="H159" s="46"/>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c r="A160" s="43"/>
      <c r="B160" s="110"/>
      <c r="C160" s="45"/>
      <c r="D160" s="45"/>
      <c r="E160" s="46"/>
      <c r="F160" s="47"/>
      <c r="G160" s="48"/>
      <c r="H160" s="46"/>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c r="A161" s="43"/>
      <c r="B161" s="110"/>
      <c r="C161" s="45"/>
      <c r="D161" s="45"/>
      <c r="E161" s="46"/>
      <c r="F161" s="47"/>
      <c r="G161" s="48"/>
      <c r="H161" s="46"/>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c r="A162" s="43"/>
      <c r="B162" s="110"/>
      <c r="C162" s="45"/>
      <c r="D162" s="45"/>
      <c r="E162" s="46"/>
      <c r="F162" s="47"/>
      <c r="G162" s="48"/>
      <c r="H162" s="46"/>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c r="A163" s="43"/>
      <c r="B163" s="110"/>
      <c r="C163" s="45"/>
      <c r="D163" s="45"/>
      <c r="E163" s="46"/>
      <c r="F163" s="47"/>
      <c r="G163" s="48"/>
      <c r="H163" s="46"/>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c r="A164" s="43"/>
      <c r="B164" s="110"/>
      <c r="C164" s="45"/>
      <c r="D164" s="45"/>
      <c r="E164" s="46"/>
      <c r="F164" s="47"/>
      <c r="G164" s="48"/>
      <c r="H164" s="46"/>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c r="A165" s="43"/>
      <c r="B165" s="110"/>
      <c r="C165" s="45"/>
      <c r="D165" s="45"/>
      <c r="E165" s="46"/>
      <c r="F165" s="47"/>
      <c r="G165" s="48"/>
      <c r="H165" s="46"/>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c r="A166" s="43"/>
      <c r="B166" s="110"/>
      <c r="C166" s="45"/>
      <c r="D166" s="45"/>
      <c r="E166" s="46"/>
      <c r="F166" s="47"/>
      <c r="G166" s="48"/>
      <c r="H166" s="46"/>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c r="A167" s="43"/>
      <c r="B167" s="110"/>
      <c r="C167" s="45"/>
      <c r="D167" s="45"/>
      <c r="E167" s="46"/>
      <c r="F167" s="47"/>
      <c r="G167" s="48"/>
      <c r="H167" s="46"/>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c r="A168" s="43"/>
      <c r="B168" s="110"/>
      <c r="C168" s="45"/>
      <c r="D168" s="45"/>
      <c r="E168" s="46"/>
      <c r="F168" s="47"/>
      <c r="G168" s="48"/>
      <c r="H168" s="46"/>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c r="A169" s="43"/>
      <c r="B169" s="110"/>
      <c r="C169" s="45"/>
      <c r="D169" s="45"/>
      <c r="E169" s="46"/>
      <c r="F169" s="47"/>
      <c r="G169" s="48"/>
      <c r="H169" s="46"/>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c r="A170" s="43"/>
      <c r="B170" s="110"/>
      <c r="C170" s="45"/>
      <c r="D170" s="45"/>
      <c r="E170" s="46"/>
      <c r="F170" s="47"/>
      <c r="G170" s="48"/>
      <c r="H170" s="46"/>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c r="A171" s="43"/>
      <c r="B171" s="110"/>
      <c r="C171" s="45"/>
      <c r="D171" s="45"/>
      <c r="E171" s="46"/>
      <c r="F171" s="47"/>
      <c r="G171" s="48"/>
      <c r="H171" s="46"/>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c r="A172" s="43"/>
      <c r="B172" s="110"/>
      <c r="C172" s="45"/>
      <c r="D172" s="45"/>
      <c r="E172" s="46"/>
      <c r="F172" s="47"/>
      <c r="G172" s="48"/>
      <c r="H172" s="46"/>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c r="A173" s="43"/>
      <c r="B173" s="110"/>
      <c r="C173" s="45"/>
      <c r="D173" s="45"/>
      <c r="E173" s="46"/>
      <c r="F173" s="47"/>
      <c r="G173" s="48"/>
      <c r="H173" s="46"/>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c r="A174" s="43"/>
      <c r="B174" s="110"/>
      <c r="C174" s="45"/>
      <c r="D174" s="45"/>
      <c r="E174" s="46"/>
      <c r="F174" s="47"/>
      <c r="G174" s="48"/>
      <c r="H174" s="46"/>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c r="A175" s="43"/>
      <c r="B175" s="110"/>
      <c r="C175" s="45"/>
      <c r="D175" s="45"/>
      <c r="E175" s="46"/>
      <c r="F175" s="47"/>
      <c r="G175" s="48"/>
      <c r="H175" s="46"/>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c r="A176" s="43"/>
      <c r="B176" s="110"/>
      <c r="C176" s="45"/>
      <c r="D176" s="45"/>
      <c r="E176" s="46"/>
      <c r="F176" s="47"/>
      <c r="G176" s="48"/>
      <c r="H176" s="46"/>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c r="A177" s="43"/>
      <c r="B177" s="110"/>
      <c r="C177" s="45"/>
      <c r="D177" s="45"/>
      <c r="E177" s="46"/>
      <c r="F177" s="47"/>
      <c r="G177" s="48"/>
      <c r="H177" s="46"/>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c r="A178" s="43"/>
      <c r="B178" s="110"/>
      <c r="C178" s="45"/>
      <c r="D178" s="45"/>
      <c r="E178" s="46"/>
      <c r="F178" s="47"/>
      <c r="G178" s="48"/>
      <c r="H178" s="46"/>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c r="A179" s="43"/>
      <c r="B179" s="110"/>
      <c r="C179" s="45"/>
      <c r="D179" s="45"/>
      <c r="E179" s="46"/>
      <c r="F179" s="47"/>
      <c r="G179" s="48"/>
      <c r="H179" s="46"/>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c r="A180" s="43"/>
      <c r="B180" s="110"/>
      <c r="C180" s="45"/>
      <c r="D180" s="45"/>
      <c r="E180" s="46"/>
      <c r="F180" s="47"/>
      <c r="G180" s="48"/>
      <c r="H180" s="46"/>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c r="A181" s="43"/>
      <c r="B181" s="110"/>
      <c r="C181" s="45"/>
      <c r="D181" s="45"/>
      <c r="E181" s="46"/>
      <c r="F181" s="47"/>
      <c r="G181" s="48"/>
      <c r="H181" s="46"/>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c r="A182" s="43"/>
      <c r="B182" s="110"/>
      <c r="C182" s="45"/>
      <c r="D182" s="45"/>
      <c r="E182" s="46"/>
      <c r="F182" s="47"/>
      <c r="G182" s="48"/>
      <c r="H182" s="46"/>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c r="A183" s="43"/>
      <c r="B183" s="110"/>
      <c r="C183" s="45"/>
      <c r="D183" s="45"/>
      <c r="E183" s="46"/>
      <c r="F183" s="47"/>
      <c r="G183" s="48"/>
      <c r="H183" s="46"/>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c r="A184" s="43"/>
      <c r="B184" s="110"/>
      <c r="C184" s="45"/>
      <c r="D184" s="45"/>
      <c r="E184" s="46"/>
      <c r="F184" s="47"/>
      <c r="G184" s="48"/>
      <c r="H184" s="46"/>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c r="A185" s="43"/>
      <c r="B185" s="110"/>
      <c r="C185" s="45"/>
      <c r="D185" s="45"/>
      <c r="E185" s="46"/>
      <c r="F185" s="47"/>
      <c r="G185" s="48"/>
      <c r="H185" s="46"/>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c r="A186" s="43"/>
      <c r="B186" s="110"/>
      <c r="C186" s="45"/>
      <c r="D186" s="45"/>
      <c r="E186" s="46"/>
      <c r="F186" s="47"/>
      <c r="G186" s="48"/>
      <c r="H186" s="46"/>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c r="A187" s="43"/>
      <c r="B187" s="110"/>
      <c r="C187" s="45"/>
      <c r="D187" s="45"/>
      <c r="E187" s="46"/>
      <c r="F187" s="47"/>
      <c r="G187" s="48"/>
      <c r="H187" s="46"/>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c r="A188" s="43"/>
      <c r="B188" s="110"/>
      <c r="C188" s="45"/>
      <c r="D188" s="45"/>
      <c r="E188" s="46"/>
      <c r="F188" s="47"/>
      <c r="G188" s="48"/>
      <c r="H188" s="46"/>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c r="A189" s="43"/>
      <c r="B189" s="110"/>
      <c r="C189" s="45"/>
      <c r="D189" s="45"/>
      <c r="E189" s="46"/>
      <c r="F189" s="47"/>
      <c r="G189" s="48"/>
      <c r="H189" s="46"/>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c r="A190" s="43"/>
      <c r="B190" s="110"/>
      <c r="C190" s="45"/>
      <c r="D190" s="45"/>
      <c r="E190" s="46"/>
      <c r="F190" s="47"/>
      <c r="G190" s="48"/>
      <c r="H190" s="46"/>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c r="A191" s="43"/>
      <c r="B191" s="110"/>
      <c r="C191" s="45"/>
      <c r="D191" s="45"/>
      <c r="E191" s="46"/>
      <c r="F191" s="47"/>
      <c r="G191" s="48"/>
      <c r="H191" s="46"/>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c r="A192" s="43"/>
      <c r="B192" s="110"/>
      <c r="C192" s="45"/>
      <c r="D192" s="45"/>
      <c r="E192" s="46"/>
      <c r="F192" s="47"/>
      <c r="G192" s="48"/>
      <c r="H192" s="46"/>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c r="A193" s="43"/>
      <c r="B193" s="110"/>
      <c r="C193" s="45"/>
      <c r="D193" s="45"/>
      <c r="E193" s="46"/>
      <c r="F193" s="47"/>
      <c r="G193" s="48"/>
      <c r="H193" s="46"/>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c r="A194" s="43"/>
      <c r="B194" s="110"/>
      <c r="C194" s="45"/>
      <c r="D194" s="45"/>
      <c r="E194" s="46"/>
      <c r="F194" s="47"/>
      <c r="G194" s="48"/>
      <c r="H194" s="46"/>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c r="A195" s="43"/>
      <c r="B195" s="110"/>
      <c r="C195" s="45"/>
      <c r="D195" s="45"/>
      <c r="E195" s="46"/>
      <c r="F195" s="47"/>
      <c r="G195" s="48"/>
      <c r="H195" s="46"/>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c r="A196" s="43"/>
      <c r="B196" s="110"/>
      <c r="C196" s="45"/>
      <c r="D196" s="45"/>
      <c r="E196" s="46"/>
      <c r="F196" s="47"/>
      <c r="G196" s="48"/>
      <c r="H196" s="46"/>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c r="A197" s="43"/>
      <c r="B197" s="110"/>
      <c r="C197" s="45"/>
      <c r="D197" s="45"/>
      <c r="E197" s="46"/>
      <c r="F197" s="47"/>
      <c r="G197" s="48"/>
      <c r="H197" s="46"/>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c r="A198" s="43"/>
      <c r="B198" s="110"/>
      <c r="C198" s="45"/>
      <c r="D198" s="45"/>
      <c r="E198" s="46"/>
      <c r="F198" s="47"/>
      <c r="G198" s="48"/>
      <c r="H198" s="46"/>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c r="A199" s="43"/>
      <c r="B199" s="110"/>
      <c r="C199" s="45"/>
      <c r="D199" s="45"/>
      <c r="E199" s="46"/>
      <c r="F199" s="47"/>
      <c r="G199" s="48"/>
      <c r="H199" s="46"/>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c r="A200" s="43"/>
      <c r="B200" s="110"/>
      <c r="C200" s="45"/>
      <c r="D200" s="45"/>
      <c r="E200" s="46"/>
      <c r="F200" s="47"/>
      <c r="G200" s="48"/>
      <c r="H200" s="46"/>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c r="A201" s="43"/>
      <c r="B201" s="110"/>
      <c r="C201" s="45"/>
      <c r="D201" s="45"/>
      <c r="E201" s="46"/>
      <c r="F201" s="47"/>
      <c r="G201" s="48"/>
      <c r="H201" s="46"/>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c r="A202" s="43"/>
      <c r="B202" s="110"/>
      <c r="C202" s="45"/>
      <c r="D202" s="45"/>
      <c r="E202" s="46"/>
      <c r="F202" s="47"/>
      <c r="G202" s="48"/>
      <c r="H202" s="46"/>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c r="A203" s="43"/>
      <c r="B203" s="110"/>
      <c r="C203" s="45"/>
      <c r="D203" s="45"/>
      <c r="E203" s="46"/>
      <c r="F203" s="47"/>
      <c r="G203" s="48"/>
      <c r="H203" s="46"/>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c r="A204" s="43"/>
      <c r="B204" s="110"/>
      <c r="C204" s="45"/>
      <c r="D204" s="45"/>
      <c r="E204" s="46"/>
      <c r="F204" s="47"/>
      <c r="G204" s="48"/>
      <c r="H204" s="46"/>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c r="A205" s="43"/>
      <c r="B205" s="110"/>
      <c r="C205" s="45"/>
      <c r="D205" s="45"/>
      <c r="E205" s="46"/>
      <c r="F205" s="47"/>
      <c r="G205" s="48"/>
      <c r="H205" s="46"/>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c r="A206" s="43"/>
      <c r="B206" s="110"/>
      <c r="C206" s="45"/>
      <c r="D206" s="45"/>
      <c r="E206" s="46"/>
      <c r="F206" s="47"/>
      <c r="G206" s="48"/>
      <c r="H206" s="46"/>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c r="A207" s="43"/>
      <c r="B207" s="110"/>
      <c r="C207" s="45"/>
      <c r="D207" s="45"/>
      <c r="E207" s="46"/>
      <c r="F207" s="47"/>
      <c r="G207" s="48"/>
      <c r="H207" s="46"/>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c r="A208" s="43"/>
      <c r="B208" s="110"/>
      <c r="C208" s="45"/>
      <c r="D208" s="45"/>
      <c r="E208" s="46"/>
      <c r="F208" s="47"/>
      <c r="G208" s="48"/>
      <c r="H208" s="46"/>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c r="A209" s="43"/>
      <c r="B209" s="110"/>
      <c r="C209" s="45"/>
      <c r="D209" s="45"/>
      <c r="E209" s="46"/>
      <c r="F209" s="47"/>
      <c r="G209" s="48"/>
      <c r="H209" s="46"/>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c r="A210" s="43"/>
      <c r="B210" s="110"/>
      <c r="C210" s="45"/>
      <c r="D210" s="45"/>
      <c r="E210" s="46"/>
      <c r="F210" s="47"/>
      <c r="G210" s="48"/>
      <c r="H210" s="46"/>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c r="A211" s="43"/>
      <c r="B211" s="110"/>
      <c r="C211" s="45"/>
      <c r="D211" s="45"/>
      <c r="E211" s="46"/>
      <c r="F211" s="47"/>
      <c r="G211" s="48"/>
      <c r="H211" s="46"/>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c r="A212" s="43"/>
      <c r="B212" s="110"/>
      <c r="C212" s="45"/>
      <c r="D212" s="45"/>
      <c r="E212" s="46"/>
      <c r="F212" s="47"/>
      <c r="G212" s="48"/>
      <c r="H212" s="46"/>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c r="A213" s="43"/>
      <c r="B213" s="110"/>
      <c r="C213" s="45"/>
      <c r="D213" s="45"/>
      <c r="E213" s="46"/>
      <c r="F213" s="47"/>
      <c r="G213" s="48"/>
      <c r="H213" s="46"/>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c r="A214" s="43"/>
      <c r="B214" s="110"/>
      <c r="C214" s="45"/>
      <c r="D214" s="45"/>
      <c r="E214" s="46"/>
      <c r="F214" s="47"/>
      <c r="G214" s="48"/>
      <c r="H214" s="46"/>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c r="A215" s="43"/>
      <c r="B215" s="110"/>
      <c r="C215" s="45"/>
      <c r="D215" s="45"/>
      <c r="E215" s="46"/>
      <c r="F215" s="47"/>
      <c r="G215" s="48"/>
      <c r="H215" s="46"/>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c r="A216" s="43"/>
      <c r="B216" s="110"/>
      <c r="C216" s="45"/>
      <c r="D216" s="45"/>
      <c r="E216" s="46"/>
      <c r="F216" s="47"/>
      <c r="G216" s="48"/>
      <c r="H216" s="46"/>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c r="A217" s="43"/>
      <c r="B217" s="110"/>
      <c r="C217" s="45"/>
      <c r="D217" s="45"/>
      <c r="E217" s="46"/>
      <c r="F217" s="47"/>
      <c r="G217" s="48"/>
      <c r="H217" s="46"/>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c r="A218" s="43"/>
      <c r="B218" s="110"/>
      <c r="C218" s="45"/>
      <c r="D218" s="45"/>
      <c r="E218" s="46"/>
      <c r="F218" s="47"/>
      <c r="G218" s="48"/>
      <c r="H218" s="46"/>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c r="A219" s="43"/>
      <c r="B219" s="110"/>
      <c r="C219" s="45"/>
      <c r="D219" s="45"/>
      <c r="E219" s="46"/>
      <c r="F219" s="47"/>
      <c r="G219" s="48"/>
      <c r="H219" s="46"/>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c r="A220" s="43"/>
      <c r="B220" s="110"/>
      <c r="C220" s="45"/>
      <c r="D220" s="45"/>
      <c r="E220" s="46"/>
      <c r="F220" s="47"/>
      <c r="G220" s="48"/>
      <c r="H220" s="46"/>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c r="A221" s="43"/>
      <c r="B221" s="110"/>
      <c r="C221" s="45"/>
      <c r="D221" s="45"/>
      <c r="E221" s="46"/>
      <c r="F221" s="47"/>
      <c r="G221" s="48"/>
      <c r="H221" s="46"/>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c r="A222" s="43"/>
      <c r="B222" s="110"/>
      <c r="C222" s="45"/>
      <c r="D222" s="45"/>
      <c r="E222" s="46"/>
      <c r="F222" s="47"/>
      <c r="G222" s="48"/>
      <c r="H222" s="46"/>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c r="A223" s="43"/>
      <c r="B223" s="110"/>
      <c r="C223" s="45"/>
      <c r="D223" s="45"/>
      <c r="E223" s="46"/>
      <c r="F223" s="47"/>
      <c r="G223" s="48"/>
      <c r="H223" s="46"/>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c r="A224" s="43"/>
      <c r="B224" s="110"/>
      <c r="C224" s="45"/>
      <c r="D224" s="45"/>
      <c r="E224" s="46"/>
      <c r="F224" s="47"/>
      <c r="G224" s="48"/>
      <c r="H224" s="46"/>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c r="A225" s="43"/>
      <c r="B225" s="110"/>
      <c r="C225" s="45"/>
      <c r="D225" s="45"/>
      <c r="E225" s="46"/>
      <c r="F225" s="47"/>
      <c r="G225" s="48"/>
      <c r="H225" s="46"/>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c r="A226" s="43"/>
      <c r="B226" s="110"/>
      <c r="C226" s="45"/>
      <c r="D226" s="45"/>
      <c r="E226" s="46"/>
      <c r="F226" s="47"/>
      <c r="G226" s="48"/>
      <c r="H226" s="46"/>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c r="A227" s="43"/>
      <c r="B227" s="110"/>
      <c r="C227" s="45"/>
      <c r="D227" s="45"/>
      <c r="E227" s="46"/>
      <c r="F227" s="47"/>
      <c r="G227" s="48"/>
      <c r="H227" s="46"/>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c r="A228" s="43"/>
      <c r="B228" s="110"/>
      <c r="C228" s="45"/>
      <c r="D228" s="45"/>
      <c r="E228" s="46"/>
      <c r="F228" s="47"/>
      <c r="G228" s="48"/>
      <c r="H228" s="46"/>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c r="A229" s="43"/>
      <c r="B229" s="110"/>
      <c r="C229" s="45"/>
      <c r="D229" s="45"/>
      <c r="E229" s="46"/>
      <c r="F229" s="47"/>
      <c r="G229" s="48"/>
      <c r="H229" s="46"/>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c r="A230" s="43"/>
      <c r="B230" s="110"/>
      <c r="C230" s="45"/>
      <c r="D230" s="45"/>
      <c r="E230" s="46"/>
      <c r="F230" s="47"/>
      <c r="G230" s="48"/>
      <c r="H230" s="46"/>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c r="A231" s="43"/>
      <c r="B231" s="110"/>
      <c r="C231" s="45"/>
      <c r="D231" s="45"/>
      <c r="E231" s="46"/>
      <c r="F231" s="47"/>
      <c r="G231" s="48"/>
      <c r="H231" s="46"/>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c r="A232" s="43"/>
      <c r="B232" s="110"/>
      <c r="C232" s="45"/>
      <c r="D232" s="45"/>
      <c r="E232" s="46"/>
      <c r="F232" s="47"/>
      <c r="G232" s="48"/>
      <c r="H232" s="46"/>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c r="A233" s="43"/>
      <c r="B233" s="110"/>
      <c r="C233" s="45"/>
      <c r="D233" s="45"/>
      <c r="E233" s="46"/>
      <c r="F233" s="47"/>
      <c r="G233" s="48"/>
      <c r="H233" s="46"/>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c r="A234" s="43"/>
      <c r="B234" s="110"/>
      <c r="C234" s="45"/>
      <c r="D234" s="45"/>
      <c r="E234" s="46"/>
      <c r="F234" s="47"/>
      <c r="G234" s="48"/>
      <c r="H234" s="46"/>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c r="A235" s="43"/>
      <c r="B235" s="110"/>
      <c r="C235" s="45"/>
      <c r="D235" s="45"/>
      <c r="E235" s="46"/>
      <c r="F235" s="47"/>
      <c r="G235" s="48"/>
      <c r="H235" s="46"/>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c r="A236" s="43"/>
      <c r="B236" s="110"/>
      <c r="C236" s="45"/>
      <c r="D236" s="45"/>
      <c r="E236" s="46"/>
      <c r="F236" s="47"/>
      <c r="G236" s="48"/>
      <c r="H236" s="46"/>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c r="A237" s="43"/>
      <c r="B237" s="110"/>
      <c r="C237" s="45"/>
      <c r="D237" s="45"/>
      <c r="E237" s="46"/>
      <c r="F237" s="47"/>
      <c r="G237" s="48"/>
      <c r="H237" s="46"/>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c r="A238" s="43"/>
      <c r="B238" s="110"/>
      <c r="C238" s="45"/>
      <c r="D238" s="45"/>
      <c r="E238" s="46"/>
      <c r="F238" s="47"/>
      <c r="G238" s="48"/>
      <c r="H238" s="46"/>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c r="A239" s="43"/>
      <c r="B239" s="110"/>
      <c r="C239" s="45"/>
      <c r="D239" s="45"/>
      <c r="E239" s="46"/>
      <c r="F239" s="47"/>
      <c r="G239" s="48"/>
      <c r="H239" s="46"/>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c r="A240" s="43"/>
      <c r="B240" s="110"/>
      <c r="C240" s="45"/>
      <c r="D240" s="45"/>
      <c r="E240" s="46"/>
      <c r="F240" s="47"/>
      <c r="G240" s="48"/>
      <c r="H240" s="46"/>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c r="A241" s="43"/>
      <c r="B241" s="110"/>
      <c r="C241" s="45"/>
      <c r="D241" s="45"/>
      <c r="E241" s="46"/>
      <c r="F241" s="47"/>
      <c r="G241" s="48"/>
      <c r="H241" s="46"/>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c r="A242" s="43"/>
      <c r="B242" s="110"/>
      <c r="C242" s="45"/>
      <c r="D242" s="45"/>
      <c r="E242" s="46"/>
      <c r="F242" s="47"/>
      <c r="G242" s="48"/>
      <c r="H242" s="46"/>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c r="A243" s="43"/>
      <c r="B243" s="110"/>
      <c r="C243" s="45"/>
      <c r="D243" s="45"/>
      <c r="E243" s="46"/>
      <c r="F243" s="47"/>
      <c r="G243" s="48"/>
      <c r="H243" s="46"/>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c r="A244" s="43"/>
      <c r="B244" s="110"/>
      <c r="C244" s="45"/>
      <c r="D244" s="45"/>
      <c r="E244" s="46"/>
      <c r="F244" s="47"/>
      <c r="G244" s="48"/>
      <c r="H244" s="46"/>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c r="A245" s="43"/>
      <c r="B245" s="110"/>
      <c r="C245" s="45"/>
      <c r="D245" s="45"/>
      <c r="E245" s="46"/>
      <c r="F245" s="47"/>
      <c r="G245" s="48"/>
      <c r="H245" s="46"/>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c r="A246" s="43"/>
      <c r="B246" s="110"/>
      <c r="C246" s="45"/>
      <c r="D246" s="45"/>
      <c r="E246" s="46"/>
      <c r="F246" s="47"/>
      <c r="G246" s="48"/>
      <c r="H246" s="46"/>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c r="A247" s="43"/>
      <c r="B247" s="110"/>
      <c r="C247" s="45"/>
      <c r="D247" s="45"/>
      <c r="E247" s="46"/>
      <c r="F247" s="47"/>
      <c r="G247" s="48"/>
      <c r="H247" s="46"/>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c r="A248" s="43"/>
      <c r="B248" s="110"/>
      <c r="C248" s="45"/>
      <c r="D248" s="45"/>
      <c r="E248" s="46"/>
      <c r="F248" s="47"/>
      <c r="G248" s="48"/>
      <c r="H248" s="46"/>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c r="A249" s="43"/>
      <c r="B249" s="110"/>
      <c r="C249" s="45"/>
      <c r="D249" s="45"/>
      <c r="E249" s="46"/>
      <c r="F249" s="47"/>
      <c r="G249" s="48"/>
      <c r="H249" s="46"/>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c r="A250" s="43"/>
      <c r="B250" s="110"/>
      <c r="C250" s="45"/>
      <c r="D250" s="45"/>
      <c r="E250" s="46"/>
      <c r="F250" s="47"/>
      <c r="G250" s="48"/>
      <c r="H250" s="46"/>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c r="A251" s="43"/>
      <c r="B251" s="110"/>
      <c r="C251" s="45"/>
      <c r="D251" s="45"/>
      <c r="E251" s="46"/>
      <c r="F251" s="47"/>
      <c r="G251" s="48"/>
      <c r="H251" s="46"/>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c r="A252" s="43"/>
      <c r="B252" s="110"/>
      <c r="C252" s="45"/>
      <c r="D252" s="45"/>
      <c r="E252" s="46"/>
      <c r="F252" s="47"/>
      <c r="G252" s="48"/>
      <c r="H252" s="46"/>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c r="A253" s="43"/>
      <c r="B253" s="110"/>
      <c r="C253" s="45"/>
      <c r="D253" s="45"/>
      <c r="E253" s="46"/>
      <c r="F253" s="47"/>
      <c r="G253" s="48"/>
      <c r="H253" s="46"/>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c r="A254" s="43"/>
      <c r="B254" s="110"/>
      <c r="C254" s="45"/>
      <c r="D254" s="45"/>
      <c r="E254" s="46"/>
      <c r="F254" s="47"/>
      <c r="G254" s="48"/>
      <c r="H254" s="46"/>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c r="A255" s="43"/>
      <c r="B255" s="110"/>
      <c r="C255" s="45"/>
      <c r="D255" s="45"/>
      <c r="E255" s="46"/>
      <c r="F255" s="47"/>
      <c r="G255" s="48"/>
      <c r="H255" s="46"/>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c r="A256" s="43"/>
      <c r="B256" s="110"/>
      <c r="C256" s="45"/>
      <c r="D256" s="45"/>
      <c r="E256" s="46"/>
      <c r="F256" s="47"/>
      <c r="G256" s="48"/>
      <c r="H256" s="46"/>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c r="A257" s="43"/>
      <c r="B257" s="110"/>
      <c r="C257" s="45"/>
      <c r="D257" s="45"/>
      <c r="E257" s="46"/>
      <c r="F257" s="47"/>
      <c r="G257" s="48"/>
      <c r="H257" s="46"/>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c r="A258" s="43"/>
      <c r="B258" s="110"/>
      <c r="C258" s="45"/>
      <c r="D258" s="45"/>
      <c r="E258" s="46"/>
      <c r="F258" s="47"/>
      <c r="G258" s="48"/>
      <c r="H258" s="46"/>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c r="A259" s="43"/>
      <c r="B259" s="110"/>
      <c r="C259" s="45"/>
      <c r="D259" s="45"/>
      <c r="E259" s="46"/>
      <c r="F259" s="47"/>
      <c r="G259" s="48"/>
      <c r="H259" s="46"/>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c r="A260" s="43"/>
      <c r="B260" s="110"/>
      <c r="C260" s="45"/>
      <c r="D260" s="45"/>
      <c r="E260" s="46"/>
      <c r="F260" s="47"/>
      <c r="G260" s="48"/>
      <c r="H260" s="46"/>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c r="A261" s="43"/>
      <c r="B261" s="110"/>
      <c r="C261" s="45"/>
      <c r="D261" s="45"/>
      <c r="E261" s="46"/>
      <c r="F261" s="47"/>
      <c r="G261" s="48"/>
      <c r="H261" s="46"/>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c r="A262" s="43"/>
      <c r="B262" s="110"/>
      <c r="C262" s="45"/>
      <c r="D262" s="45"/>
      <c r="E262" s="46"/>
      <c r="F262" s="47"/>
      <c r="G262" s="48"/>
      <c r="H262" s="46"/>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c r="A263" s="43"/>
      <c r="B263" s="110"/>
      <c r="C263" s="45"/>
      <c r="D263" s="45"/>
      <c r="E263" s="46"/>
      <c r="F263" s="47"/>
      <c r="G263" s="48"/>
      <c r="H263" s="46"/>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c r="A264" s="43"/>
      <c r="B264" s="110"/>
      <c r="C264" s="45"/>
      <c r="D264" s="45"/>
      <c r="E264" s="46"/>
      <c r="F264" s="47"/>
      <c r="G264" s="48"/>
      <c r="H264" s="46"/>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c r="A265" s="43"/>
      <c r="B265" s="110"/>
      <c r="C265" s="45"/>
      <c r="D265" s="45"/>
      <c r="E265" s="46"/>
      <c r="F265" s="47"/>
      <c r="G265" s="48"/>
      <c r="H265" s="46"/>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c r="A266" s="43"/>
      <c r="B266" s="110"/>
      <c r="C266" s="45"/>
      <c r="D266" s="45"/>
      <c r="E266" s="46"/>
      <c r="F266" s="47"/>
      <c r="G266" s="48"/>
      <c r="H266" s="46"/>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c r="A267" s="43"/>
      <c r="B267" s="110"/>
      <c r="C267" s="45"/>
      <c r="D267" s="45"/>
      <c r="E267" s="46"/>
      <c r="F267" s="47"/>
      <c r="G267" s="48"/>
      <c r="H267" s="46"/>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c r="A268" s="43"/>
      <c r="B268" s="110"/>
      <c r="C268" s="45"/>
      <c r="D268" s="45"/>
      <c r="E268" s="46"/>
      <c r="F268" s="47"/>
      <c r="G268" s="48"/>
      <c r="H268" s="46"/>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c r="A269" s="43"/>
      <c r="B269" s="110"/>
      <c r="C269" s="45"/>
      <c r="D269" s="45"/>
      <c r="E269" s="46"/>
      <c r="F269" s="47"/>
      <c r="G269" s="48"/>
      <c r="H269" s="46"/>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c r="A270" s="43"/>
      <c r="B270" s="110"/>
      <c r="C270" s="45"/>
      <c r="D270" s="45"/>
      <c r="E270" s="46"/>
      <c r="F270" s="47"/>
      <c r="G270" s="48"/>
      <c r="H270" s="46"/>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c r="A271" s="43"/>
      <c r="B271" s="110"/>
      <c r="C271" s="45"/>
      <c r="D271" s="45"/>
      <c r="E271" s="46"/>
      <c r="F271" s="47"/>
      <c r="G271" s="48"/>
      <c r="H271" s="46"/>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c r="A272" s="43"/>
      <c r="B272" s="110"/>
      <c r="C272" s="45"/>
      <c r="D272" s="45"/>
      <c r="E272" s="46"/>
      <c r="F272" s="47"/>
      <c r="G272" s="48"/>
      <c r="H272" s="46"/>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c r="A273" s="43"/>
      <c r="B273" s="110"/>
      <c r="C273" s="45"/>
      <c r="D273" s="45"/>
      <c r="E273" s="46"/>
      <c r="F273" s="47"/>
      <c r="G273" s="48"/>
      <c r="H273" s="46"/>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c r="A274" s="43"/>
      <c r="B274" s="110"/>
      <c r="C274" s="45"/>
      <c r="D274" s="45"/>
      <c r="E274" s="46"/>
      <c r="F274" s="47"/>
      <c r="G274" s="48"/>
      <c r="H274" s="46"/>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c r="A275" s="43"/>
      <c r="B275" s="110"/>
      <c r="C275" s="45"/>
      <c r="D275" s="45"/>
      <c r="E275" s="46"/>
      <c r="F275" s="47"/>
      <c r="G275" s="48"/>
      <c r="H275" s="46"/>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c r="A276" s="43"/>
      <c r="B276" s="110"/>
      <c r="C276" s="45"/>
      <c r="D276" s="45"/>
      <c r="E276" s="46"/>
      <c r="F276" s="47"/>
      <c r="G276" s="48"/>
      <c r="H276" s="46"/>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c r="A277" s="43"/>
      <c r="B277" s="110"/>
      <c r="C277" s="45"/>
      <c r="D277" s="45"/>
      <c r="E277" s="46"/>
      <c r="F277" s="47"/>
      <c r="G277" s="48"/>
      <c r="H277" s="46"/>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c r="A278" s="43"/>
      <c r="B278" s="110"/>
      <c r="C278" s="45"/>
      <c r="D278" s="45"/>
      <c r="E278" s="46"/>
      <c r="F278" s="47"/>
      <c r="G278" s="48"/>
      <c r="H278" s="46"/>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c r="A279" s="43"/>
      <c r="B279" s="110"/>
      <c r="C279" s="45"/>
      <c r="D279" s="45"/>
      <c r="E279" s="46"/>
      <c r="F279" s="47"/>
      <c r="G279" s="48"/>
      <c r="H279" s="46"/>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c r="A280" s="43"/>
      <c r="B280" s="110"/>
      <c r="C280" s="45"/>
      <c r="D280" s="45"/>
      <c r="E280" s="46"/>
      <c r="F280" s="47"/>
      <c r="G280" s="48"/>
      <c r="H280" s="46"/>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c r="A281" s="43"/>
      <c r="B281" s="110"/>
      <c r="C281" s="45"/>
      <c r="D281" s="45"/>
      <c r="E281" s="46"/>
      <c r="F281" s="47"/>
      <c r="G281" s="48"/>
      <c r="H281" s="46"/>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c r="A282" s="43"/>
      <c r="B282" s="110"/>
      <c r="C282" s="45"/>
      <c r="D282" s="45"/>
      <c r="E282" s="46"/>
      <c r="F282" s="47"/>
      <c r="G282" s="48"/>
      <c r="H282" s="46"/>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c r="A283" s="43"/>
      <c r="B283" s="110"/>
      <c r="C283" s="45"/>
      <c r="D283" s="45"/>
      <c r="E283" s="46"/>
      <c r="F283" s="47"/>
      <c r="G283" s="48"/>
      <c r="H283" s="46"/>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c r="A284" s="43"/>
      <c r="B284" s="110"/>
      <c r="C284" s="45"/>
      <c r="D284" s="45"/>
      <c r="E284" s="46"/>
      <c r="F284" s="47"/>
      <c r="G284" s="48"/>
      <c r="H284" s="46"/>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c r="A285" s="43"/>
      <c r="B285" s="110"/>
      <c r="C285" s="45"/>
      <c r="D285" s="45"/>
      <c r="E285" s="46"/>
      <c r="F285" s="47"/>
      <c r="G285" s="48"/>
      <c r="H285" s="46"/>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c r="A286" s="43"/>
      <c r="B286" s="110"/>
      <c r="C286" s="45"/>
      <c r="D286" s="45"/>
      <c r="E286" s="46"/>
      <c r="F286" s="47"/>
      <c r="G286" s="48"/>
      <c r="H286" s="46"/>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c r="A287" s="43"/>
      <c r="B287" s="110"/>
      <c r="C287" s="45"/>
      <c r="D287" s="45"/>
      <c r="E287" s="46"/>
      <c r="F287" s="47"/>
      <c r="G287" s="48"/>
      <c r="H287" s="46"/>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c r="A288" s="43"/>
      <c r="B288" s="110"/>
      <c r="C288" s="45"/>
      <c r="D288" s="45"/>
      <c r="E288" s="46"/>
      <c r="F288" s="47"/>
      <c r="G288" s="48"/>
      <c r="H288" s="46"/>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c r="A289" s="43"/>
      <c r="B289" s="110"/>
      <c r="C289" s="45"/>
      <c r="D289" s="45"/>
      <c r="E289" s="46"/>
      <c r="F289" s="47"/>
      <c r="G289" s="48"/>
      <c r="H289" s="46"/>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c r="A290" s="43"/>
      <c r="B290" s="110"/>
      <c r="C290" s="45"/>
      <c r="D290" s="45"/>
      <c r="E290" s="46"/>
      <c r="F290" s="47"/>
      <c r="G290" s="48"/>
      <c r="H290" s="46"/>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c r="A291" s="43"/>
      <c r="B291" s="110"/>
      <c r="C291" s="45"/>
      <c r="D291" s="45"/>
      <c r="E291" s="46"/>
      <c r="F291" s="47"/>
      <c r="G291" s="48"/>
      <c r="H291" s="46"/>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c r="A292" s="43"/>
      <c r="B292" s="110"/>
      <c r="C292" s="45"/>
      <c r="D292" s="45"/>
      <c r="E292" s="46"/>
      <c r="F292" s="47"/>
      <c r="G292" s="48"/>
      <c r="H292" s="46"/>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c r="A293" s="43"/>
      <c r="B293" s="110"/>
      <c r="C293" s="45"/>
      <c r="D293" s="45"/>
      <c r="E293" s="46"/>
      <c r="F293" s="47"/>
      <c r="G293" s="48"/>
      <c r="H293" s="46"/>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c r="A294" s="43"/>
      <c r="B294" s="110"/>
      <c r="C294" s="45"/>
      <c r="D294" s="45"/>
      <c r="E294" s="46"/>
      <c r="F294" s="47"/>
      <c r="G294" s="48"/>
      <c r="H294" s="46"/>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c r="A295" s="43"/>
      <c r="B295" s="110"/>
      <c r="C295" s="45"/>
      <c r="D295" s="45"/>
      <c r="E295" s="46"/>
      <c r="F295" s="47"/>
      <c r="G295" s="48"/>
      <c r="H295" s="46"/>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c r="A296" s="43"/>
      <c r="B296" s="110"/>
      <c r="C296" s="45"/>
      <c r="D296" s="45"/>
      <c r="E296" s="46"/>
      <c r="F296" s="47"/>
      <c r="G296" s="48"/>
      <c r="H296" s="46"/>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c r="A297" s="43"/>
      <c r="B297" s="110"/>
      <c r="C297" s="45"/>
      <c r="D297" s="45"/>
      <c r="E297" s="46"/>
      <c r="F297" s="47"/>
      <c r="G297" s="48"/>
      <c r="H297" s="46"/>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c r="A298" s="43"/>
      <c r="B298" s="110"/>
      <c r="C298" s="45"/>
      <c r="D298" s="45"/>
      <c r="E298" s="46"/>
      <c r="F298" s="47"/>
      <c r="G298" s="48"/>
      <c r="H298" s="46"/>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c r="A299" s="43"/>
      <c r="B299" s="110"/>
      <c r="C299" s="45"/>
      <c r="D299" s="45"/>
      <c r="E299" s="46"/>
      <c r="F299" s="47"/>
      <c r="G299" s="48"/>
      <c r="H299" s="46"/>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c r="A300" s="43"/>
      <c r="B300" s="110"/>
      <c r="C300" s="45"/>
      <c r="D300" s="45"/>
      <c r="E300" s="46"/>
      <c r="F300" s="47"/>
      <c r="G300" s="48"/>
      <c r="H300" s="46"/>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c r="A301" s="43"/>
      <c r="B301" s="110"/>
      <c r="C301" s="45"/>
      <c r="D301" s="45"/>
      <c r="E301" s="46"/>
      <c r="F301" s="47"/>
      <c r="G301" s="48"/>
      <c r="H301" s="46"/>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c r="A302" s="43"/>
      <c r="B302" s="110"/>
      <c r="C302" s="45"/>
      <c r="D302" s="45"/>
      <c r="E302" s="46"/>
      <c r="F302" s="47"/>
      <c r="G302" s="48"/>
      <c r="H302" s="46"/>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c r="A303" s="43"/>
      <c r="B303" s="110"/>
      <c r="C303" s="45"/>
      <c r="D303" s="45"/>
      <c r="E303" s="46"/>
      <c r="F303" s="47"/>
      <c r="G303" s="48"/>
      <c r="H303" s="46"/>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c r="A304" s="43"/>
      <c r="B304" s="110"/>
      <c r="C304" s="45"/>
      <c r="D304" s="45"/>
      <c r="E304" s="46"/>
      <c r="F304" s="47"/>
      <c r="G304" s="48"/>
      <c r="H304" s="46"/>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c r="A305" s="43"/>
      <c r="B305" s="110"/>
      <c r="C305" s="45"/>
      <c r="D305" s="45"/>
      <c r="E305" s="46"/>
      <c r="F305" s="47"/>
      <c r="G305" s="48"/>
      <c r="H305" s="46"/>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c r="A306" s="43"/>
      <c r="B306" s="110"/>
      <c r="C306" s="45"/>
      <c r="D306" s="45"/>
      <c r="E306" s="46"/>
      <c r="F306" s="47"/>
      <c r="G306" s="48"/>
      <c r="H306" s="46"/>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c r="A307" s="43"/>
      <c r="B307" s="110"/>
      <c r="C307" s="45"/>
      <c r="D307" s="45"/>
      <c r="E307" s="46"/>
      <c r="F307" s="47"/>
      <c r="G307" s="48"/>
      <c r="H307" s="46"/>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c r="A308" s="43"/>
      <c r="B308" s="110"/>
      <c r="C308" s="45"/>
      <c r="D308" s="45"/>
      <c r="E308" s="46"/>
      <c r="F308" s="47"/>
      <c r="G308" s="48"/>
      <c r="H308" s="46"/>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c r="A309" s="43"/>
      <c r="B309" s="110"/>
      <c r="C309" s="45"/>
      <c r="D309" s="45"/>
      <c r="E309" s="46"/>
      <c r="F309" s="47"/>
      <c r="G309" s="48"/>
      <c r="H309" s="46"/>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c r="A310" s="43"/>
      <c r="B310" s="110"/>
      <c r="C310" s="45"/>
      <c r="D310" s="45"/>
      <c r="E310" s="46"/>
      <c r="F310" s="47"/>
      <c r="G310" s="48"/>
      <c r="H310" s="46"/>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c r="A311" s="43"/>
      <c r="B311" s="110"/>
      <c r="C311" s="45"/>
      <c r="D311" s="45"/>
      <c r="E311" s="46"/>
      <c r="F311" s="47"/>
      <c r="G311" s="48"/>
      <c r="H311" s="46"/>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c r="A312" s="43"/>
      <c r="B312" s="110"/>
      <c r="C312" s="45"/>
      <c r="D312" s="45"/>
      <c r="E312" s="46"/>
      <c r="F312" s="47"/>
      <c r="G312" s="48"/>
      <c r="H312" s="46"/>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c r="A313" s="43"/>
      <c r="B313" s="110"/>
      <c r="C313" s="45"/>
      <c r="D313" s="45"/>
      <c r="E313" s="46"/>
      <c r="F313" s="47"/>
      <c r="G313" s="48"/>
      <c r="H313" s="46"/>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c r="A314" s="43"/>
      <c r="B314" s="110"/>
      <c r="C314" s="45"/>
      <c r="D314" s="45"/>
      <c r="E314" s="46"/>
      <c r="F314" s="47"/>
      <c r="G314" s="48"/>
      <c r="H314" s="46"/>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c r="A315" s="43"/>
      <c r="B315" s="110"/>
      <c r="C315" s="45"/>
      <c r="D315" s="45"/>
      <c r="E315" s="46"/>
      <c r="F315" s="47"/>
      <c r="G315" s="48"/>
      <c r="H315" s="46"/>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c r="A316" s="43"/>
      <c r="B316" s="110"/>
      <c r="C316" s="45"/>
      <c r="D316" s="45"/>
      <c r="E316" s="46"/>
      <c r="F316" s="47"/>
      <c r="G316" s="48"/>
      <c r="H316" s="46"/>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c r="A317" s="43"/>
      <c r="B317" s="110"/>
      <c r="C317" s="45"/>
      <c r="D317" s="45"/>
      <c r="E317" s="46"/>
      <c r="F317" s="47"/>
      <c r="G317" s="48"/>
      <c r="H317" s="46"/>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c r="A318" s="43"/>
      <c r="B318" s="110"/>
      <c r="C318" s="45"/>
      <c r="D318" s="45"/>
      <c r="E318" s="46"/>
      <c r="F318" s="47"/>
      <c r="G318" s="48"/>
      <c r="H318" s="46"/>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c r="A319" s="43"/>
      <c r="B319" s="110"/>
      <c r="C319" s="45"/>
      <c r="D319" s="45"/>
      <c r="E319" s="46"/>
      <c r="F319" s="47"/>
      <c r="G319" s="48"/>
      <c r="H319" s="46"/>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c r="A320" s="43"/>
      <c r="B320" s="110"/>
      <c r="C320" s="45"/>
      <c r="D320" s="45"/>
      <c r="E320" s="46"/>
      <c r="F320" s="47"/>
      <c r="G320" s="48"/>
      <c r="H320" s="46"/>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c r="A321" s="43"/>
      <c r="B321" s="110"/>
      <c r="C321" s="45"/>
      <c r="D321" s="45"/>
      <c r="E321" s="46"/>
      <c r="F321" s="47"/>
      <c r="G321" s="48"/>
      <c r="H321" s="46"/>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c r="A322" s="43"/>
      <c r="B322" s="110"/>
      <c r="C322" s="45"/>
      <c r="D322" s="45"/>
      <c r="E322" s="46"/>
      <c r="F322" s="47"/>
      <c r="G322" s="48"/>
      <c r="H322" s="46"/>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c r="A323" s="43"/>
      <c r="B323" s="110"/>
      <c r="C323" s="45"/>
      <c r="D323" s="45"/>
      <c r="E323" s="46"/>
      <c r="F323" s="47"/>
      <c r="G323" s="48"/>
      <c r="H323" s="46"/>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c r="A324" s="43"/>
      <c r="B324" s="110"/>
      <c r="C324" s="45"/>
      <c r="D324" s="45"/>
      <c r="E324" s="46"/>
      <c r="F324" s="47"/>
      <c r="G324" s="48"/>
      <c r="H324" s="46"/>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c r="A325" s="43"/>
      <c r="B325" s="110"/>
      <c r="C325" s="45"/>
      <c r="D325" s="45"/>
      <c r="E325" s="46"/>
      <c r="F325" s="47"/>
      <c r="G325" s="48"/>
      <c r="H325" s="46"/>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c r="A326" s="43"/>
      <c r="B326" s="110"/>
      <c r="C326" s="45"/>
      <c r="D326" s="45"/>
      <c r="E326" s="46"/>
      <c r="F326" s="47"/>
      <c r="G326" s="48"/>
      <c r="H326" s="46"/>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c r="A327" s="43"/>
      <c r="B327" s="110"/>
      <c r="C327" s="45"/>
      <c r="D327" s="45"/>
      <c r="E327" s="46"/>
      <c r="F327" s="47"/>
      <c r="G327" s="48"/>
      <c r="H327" s="46"/>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c r="A328" s="43"/>
      <c r="B328" s="110"/>
      <c r="C328" s="45"/>
      <c r="D328" s="45"/>
      <c r="E328" s="46"/>
      <c r="F328" s="47"/>
      <c r="G328" s="48"/>
      <c r="H328" s="46"/>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c r="A329" s="43"/>
      <c r="B329" s="110"/>
      <c r="C329" s="45"/>
      <c r="D329" s="45"/>
      <c r="E329" s="46"/>
      <c r="F329" s="47"/>
      <c r="G329" s="48"/>
      <c r="H329" s="46"/>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c r="A330" s="43"/>
      <c r="B330" s="110"/>
      <c r="C330" s="45"/>
      <c r="D330" s="45"/>
      <c r="E330" s="46"/>
      <c r="F330" s="47"/>
      <c r="G330" s="48"/>
      <c r="H330" s="46"/>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c r="A331" s="43"/>
      <c r="B331" s="110"/>
      <c r="C331" s="45"/>
      <c r="D331" s="45"/>
      <c r="E331" s="46"/>
      <c r="F331" s="47"/>
      <c r="G331" s="48"/>
      <c r="H331" s="46"/>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c r="A332" s="43"/>
      <c r="B332" s="110"/>
      <c r="C332" s="45"/>
      <c r="D332" s="45"/>
      <c r="E332" s="46"/>
      <c r="F332" s="47"/>
      <c r="G332" s="48"/>
      <c r="H332" s="46"/>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c r="A333" s="43"/>
      <c r="B333" s="110"/>
      <c r="C333" s="45"/>
      <c r="D333" s="45"/>
      <c r="E333" s="46"/>
      <c r="F333" s="47"/>
      <c r="G333" s="48"/>
      <c r="H333" s="46"/>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c r="A334" s="43"/>
      <c r="B334" s="110"/>
      <c r="C334" s="45"/>
      <c r="D334" s="45"/>
      <c r="E334" s="46"/>
      <c r="F334" s="47"/>
      <c r="G334" s="48"/>
      <c r="H334" s="46"/>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c r="A335" s="43"/>
      <c r="B335" s="110"/>
      <c r="C335" s="45"/>
      <c r="D335" s="45"/>
      <c r="E335" s="46"/>
      <c r="F335" s="47"/>
      <c r="G335" s="48"/>
      <c r="H335" s="46"/>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c r="A336" s="43"/>
      <c r="B336" s="110"/>
      <c r="C336" s="45"/>
      <c r="D336" s="45"/>
      <c r="E336" s="46"/>
      <c r="F336" s="47"/>
      <c r="G336" s="48"/>
      <c r="H336" s="46"/>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c r="A337" s="43"/>
      <c r="B337" s="110"/>
      <c r="C337" s="45"/>
      <c r="D337" s="45"/>
      <c r="E337" s="46"/>
      <c r="F337" s="47"/>
      <c r="G337" s="48"/>
      <c r="H337" s="46"/>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c r="A338" s="43"/>
      <c r="B338" s="110"/>
      <c r="C338" s="45"/>
      <c r="D338" s="45"/>
      <c r="E338" s="46"/>
      <c r="F338" s="47"/>
      <c r="G338" s="48"/>
      <c r="H338" s="46"/>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c r="A339" s="43"/>
      <c r="B339" s="110"/>
      <c r="C339" s="45"/>
      <c r="D339" s="45"/>
      <c r="E339" s="46"/>
      <c r="F339" s="47"/>
      <c r="G339" s="48"/>
      <c r="H339" s="46"/>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c r="A340" s="43"/>
      <c r="B340" s="110"/>
      <c r="C340" s="45"/>
      <c r="D340" s="45"/>
      <c r="E340" s="46"/>
      <c r="F340" s="47"/>
      <c r="G340" s="48"/>
      <c r="H340" s="46"/>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c r="A341" s="43"/>
      <c r="B341" s="110"/>
      <c r="C341" s="45"/>
      <c r="D341" s="45"/>
      <c r="E341" s="46"/>
      <c r="F341" s="47"/>
      <c r="G341" s="48"/>
      <c r="H341" s="46"/>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c r="A342" s="43"/>
      <c r="B342" s="110"/>
      <c r="C342" s="45"/>
      <c r="D342" s="45"/>
      <c r="E342" s="46"/>
      <c r="F342" s="47"/>
      <c r="G342" s="48"/>
      <c r="H342" s="46"/>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c r="A343" s="43"/>
      <c r="B343" s="110"/>
      <c r="C343" s="45"/>
      <c r="D343" s="45"/>
      <c r="E343" s="46"/>
      <c r="F343" s="47"/>
      <c r="G343" s="48"/>
      <c r="H343" s="46"/>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c r="A344" s="43"/>
      <c r="B344" s="110"/>
      <c r="C344" s="45"/>
      <c r="D344" s="45"/>
      <c r="E344" s="46"/>
      <c r="F344" s="47"/>
      <c r="G344" s="48"/>
      <c r="H344" s="46"/>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c r="A345" s="43"/>
      <c r="B345" s="110"/>
      <c r="C345" s="45"/>
      <c r="D345" s="45"/>
      <c r="E345" s="46"/>
      <c r="F345" s="47"/>
      <c r="G345" s="48"/>
      <c r="H345" s="46"/>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c r="A346" s="43"/>
      <c r="B346" s="110"/>
      <c r="C346" s="45"/>
      <c r="D346" s="45"/>
      <c r="E346" s="46"/>
      <c r="F346" s="47"/>
      <c r="G346" s="48"/>
      <c r="H346" s="46"/>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c r="A347" s="43"/>
      <c r="B347" s="110"/>
      <c r="C347" s="45"/>
      <c r="D347" s="45"/>
      <c r="E347" s="46"/>
      <c r="F347" s="47"/>
      <c r="G347" s="48"/>
      <c r="H347" s="46"/>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c r="A348" s="43"/>
      <c r="B348" s="110"/>
      <c r="C348" s="45"/>
      <c r="D348" s="45"/>
      <c r="E348" s="46"/>
      <c r="F348" s="47"/>
      <c r="G348" s="48"/>
      <c r="H348" s="46"/>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c r="A349" s="43"/>
      <c r="B349" s="110"/>
      <c r="C349" s="45"/>
      <c r="D349" s="45"/>
      <c r="E349" s="46"/>
      <c r="F349" s="47"/>
      <c r="G349" s="48"/>
      <c r="H349" s="46"/>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c r="A350" s="43"/>
      <c r="B350" s="110"/>
      <c r="C350" s="45"/>
      <c r="D350" s="45"/>
      <c r="E350" s="46"/>
      <c r="F350" s="47"/>
      <c r="G350" s="48"/>
      <c r="H350" s="46"/>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c r="A351" s="43"/>
      <c r="B351" s="110"/>
      <c r="C351" s="45"/>
      <c r="D351" s="45"/>
      <c r="E351" s="46"/>
      <c r="F351" s="47"/>
      <c r="G351" s="48"/>
      <c r="H351" s="46"/>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c r="A352" s="43"/>
      <c r="B352" s="110"/>
      <c r="C352" s="45"/>
      <c r="D352" s="45"/>
      <c r="E352" s="46"/>
      <c r="F352" s="47"/>
      <c r="G352" s="48"/>
      <c r="H352" s="46"/>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c r="A353" s="43"/>
      <c r="B353" s="110"/>
      <c r="C353" s="45"/>
      <c r="D353" s="45"/>
      <c r="E353" s="46"/>
      <c r="F353" s="47"/>
      <c r="G353" s="48"/>
      <c r="H353" s="46"/>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c r="A354" s="43"/>
      <c r="B354" s="110"/>
      <c r="C354" s="45"/>
      <c r="D354" s="45"/>
      <c r="E354" s="46"/>
      <c r="F354" s="47"/>
      <c r="G354" s="48"/>
      <c r="H354" s="46"/>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c r="A355" s="43"/>
      <c r="B355" s="110"/>
      <c r="C355" s="45"/>
      <c r="D355" s="45"/>
      <c r="E355" s="46"/>
      <c r="F355" s="47"/>
      <c r="G355" s="48"/>
      <c r="H355" s="46"/>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c r="A356" s="43"/>
      <c r="B356" s="110"/>
      <c r="C356" s="45"/>
      <c r="D356" s="45"/>
      <c r="E356" s="46"/>
      <c r="F356" s="47"/>
      <c r="G356" s="48"/>
      <c r="H356" s="46"/>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c r="A357" s="43"/>
      <c r="B357" s="110"/>
      <c r="C357" s="45"/>
      <c r="D357" s="45"/>
      <c r="E357" s="46"/>
      <c r="F357" s="47"/>
      <c r="G357" s="48"/>
      <c r="H357" s="46"/>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c r="A358" s="43"/>
      <c r="B358" s="110"/>
      <c r="C358" s="45"/>
      <c r="D358" s="45"/>
      <c r="E358" s="46"/>
      <c r="F358" s="47"/>
      <c r="G358" s="48"/>
      <c r="H358" s="46"/>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c r="A359" s="43"/>
      <c r="B359" s="110"/>
      <c r="C359" s="45"/>
      <c r="D359" s="45"/>
      <c r="E359" s="46"/>
      <c r="F359" s="47"/>
      <c r="G359" s="48"/>
      <c r="H359" s="46"/>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c r="A360" s="43"/>
      <c r="B360" s="110"/>
      <c r="C360" s="45"/>
      <c r="D360" s="45"/>
      <c r="E360" s="46"/>
      <c r="F360" s="47"/>
      <c r="G360" s="48"/>
      <c r="H360" s="46"/>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c r="A361" s="43"/>
      <c r="B361" s="110"/>
      <c r="C361" s="45"/>
      <c r="D361" s="45"/>
      <c r="E361" s="46"/>
      <c r="F361" s="47"/>
      <c r="G361" s="48"/>
      <c r="H361" s="46"/>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c r="A362" s="43"/>
      <c r="B362" s="110"/>
      <c r="C362" s="45"/>
      <c r="D362" s="45"/>
      <c r="E362" s="46"/>
      <c r="F362" s="47"/>
      <c r="G362" s="48"/>
      <c r="H362" s="46"/>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c r="A363" s="43"/>
      <c r="B363" s="110"/>
      <c r="C363" s="45"/>
      <c r="D363" s="45"/>
      <c r="E363" s="46"/>
      <c r="F363" s="47"/>
      <c r="G363" s="48"/>
      <c r="H363" s="46"/>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c r="A364" s="43"/>
      <c r="B364" s="110"/>
      <c r="C364" s="45"/>
      <c r="D364" s="45"/>
      <c r="E364" s="46"/>
      <c r="F364" s="47"/>
      <c r="G364" s="48"/>
      <c r="H364" s="46"/>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c r="A365" s="43"/>
      <c r="B365" s="110"/>
      <c r="C365" s="45"/>
      <c r="D365" s="45"/>
      <c r="E365" s="46"/>
      <c r="F365" s="47"/>
      <c r="G365" s="48"/>
      <c r="H365" s="46"/>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c r="A366" s="43"/>
      <c r="B366" s="110"/>
      <c r="C366" s="45"/>
      <c r="D366" s="45"/>
      <c r="E366" s="46"/>
      <c r="F366" s="47"/>
      <c r="G366" s="48"/>
      <c r="H366" s="46"/>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c r="A367" s="43"/>
      <c r="B367" s="110"/>
      <c r="C367" s="45"/>
      <c r="D367" s="45"/>
      <c r="E367" s="46"/>
      <c r="F367" s="47"/>
      <c r="G367" s="48"/>
      <c r="H367" s="46"/>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c r="A368" s="43"/>
      <c r="B368" s="110"/>
      <c r="C368" s="45"/>
      <c r="D368" s="45"/>
      <c r="E368" s="46"/>
      <c r="F368" s="47"/>
      <c r="G368" s="48"/>
      <c r="H368" s="46"/>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c r="A369" s="43"/>
      <c r="B369" s="110"/>
      <c r="C369" s="45"/>
      <c r="D369" s="45"/>
      <c r="E369" s="46"/>
      <c r="F369" s="47"/>
      <c r="G369" s="48"/>
      <c r="H369" s="46"/>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c r="A370" s="43"/>
      <c r="B370" s="110"/>
      <c r="C370" s="45"/>
      <c r="D370" s="45"/>
      <c r="E370" s="46"/>
      <c r="F370" s="47"/>
      <c r="G370" s="48"/>
      <c r="H370" s="46"/>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c r="A371" s="43"/>
      <c r="B371" s="110"/>
      <c r="C371" s="45"/>
      <c r="D371" s="45"/>
      <c r="E371" s="46"/>
      <c r="F371" s="47"/>
      <c r="G371" s="48"/>
      <c r="H371" s="46"/>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c r="A372" s="43"/>
      <c r="B372" s="110"/>
      <c r="C372" s="45"/>
      <c r="D372" s="45"/>
      <c r="E372" s="46"/>
      <c r="F372" s="47"/>
      <c r="G372" s="48"/>
      <c r="H372" s="46"/>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c r="A373" s="43"/>
      <c r="B373" s="110"/>
      <c r="C373" s="45"/>
      <c r="D373" s="45"/>
      <c r="E373" s="46"/>
      <c r="F373" s="47"/>
      <c r="G373" s="48"/>
      <c r="H373" s="46"/>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c r="A374" s="43"/>
      <c r="B374" s="110"/>
      <c r="C374" s="45"/>
      <c r="D374" s="45"/>
      <c r="E374" s="46"/>
      <c r="F374" s="47"/>
      <c r="G374" s="48"/>
      <c r="H374" s="46"/>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c r="A375" s="43"/>
      <c r="B375" s="110"/>
      <c r="C375" s="45"/>
      <c r="D375" s="45"/>
      <c r="E375" s="46"/>
      <c r="F375" s="47"/>
      <c r="G375" s="48"/>
      <c r="H375" s="46"/>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c r="A376" s="43"/>
      <c r="B376" s="110"/>
      <c r="C376" s="45"/>
      <c r="D376" s="45"/>
      <c r="E376" s="46"/>
      <c r="F376" s="47"/>
      <c r="G376" s="48"/>
      <c r="H376" s="46"/>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c r="A377" s="43"/>
      <c r="B377" s="110"/>
      <c r="C377" s="45"/>
      <c r="D377" s="45"/>
      <c r="E377" s="46"/>
      <c r="F377" s="47"/>
      <c r="G377" s="48"/>
      <c r="H377" s="46"/>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c r="A378" s="43"/>
      <c r="B378" s="110"/>
      <c r="C378" s="45"/>
      <c r="D378" s="45"/>
      <c r="E378" s="46"/>
      <c r="F378" s="47"/>
      <c r="G378" s="48"/>
      <c r="H378" s="46"/>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c r="A379" s="43"/>
      <c r="B379" s="110"/>
      <c r="C379" s="45"/>
      <c r="D379" s="45"/>
      <c r="E379" s="46"/>
      <c r="F379" s="47"/>
      <c r="G379" s="48"/>
      <c r="H379" s="46"/>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c r="A380" s="43"/>
      <c r="B380" s="110"/>
      <c r="C380" s="45"/>
      <c r="D380" s="45"/>
      <c r="E380" s="46"/>
      <c r="F380" s="47"/>
      <c r="G380" s="48"/>
      <c r="H380" s="46"/>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c r="A381" s="43"/>
      <c r="B381" s="110"/>
      <c r="C381" s="45"/>
      <c r="D381" s="45"/>
      <c r="E381" s="46"/>
      <c r="F381" s="47"/>
      <c r="G381" s="48"/>
      <c r="H381" s="46"/>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c r="A382" s="43"/>
      <c r="B382" s="110"/>
      <c r="C382" s="45"/>
      <c r="D382" s="45"/>
      <c r="E382" s="46"/>
      <c r="F382" s="47"/>
      <c r="G382" s="48"/>
      <c r="H382" s="46"/>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c r="A383" s="43"/>
      <c r="B383" s="110"/>
      <c r="C383" s="45"/>
      <c r="D383" s="45"/>
      <c r="E383" s="46"/>
      <c r="F383" s="47"/>
      <c r="G383" s="48"/>
      <c r="H383" s="46"/>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c r="A384" s="43"/>
      <c r="B384" s="110"/>
      <c r="C384" s="45"/>
      <c r="D384" s="45"/>
      <c r="E384" s="46"/>
      <c r="F384" s="47"/>
      <c r="G384" s="48"/>
      <c r="H384" s="46"/>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c r="A385" s="43"/>
      <c r="B385" s="110"/>
      <c r="C385" s="45"/>
      <c r="D385" s="45"/>
      <c r="E385" s="46"/>
      <c r="F385" s="47"/>
      <c r="G385" s="48"/>
      <c r="H385" s="46"/>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c r="A386" s="43"/>
      <c r="B386" s="110"/>
      <c r="C386" s="45"/>
      <c r="D386" s="45"/>
      <c r="E386" s="46"/>
      <c r="F386" s="47"/>
      <c r="G386" s="48"/>
      <c r="H386" s="46"/>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c r="A387" s="43"/>
      <c r="B387" s="110"/>
      <c r="C387" s="45"/>
      <c r="D387" s="45"/>
      <c r="E387" s="46"/>
      <c r="F387" s="47"/>
      <c r="G387" s="48"/>
      <c r="H387" s="46"/>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c r="A388" s="43"/>
      <c r="B388" s="110"/>
      <c r="C388" s="45"/>
      <c r="D388" s="45"/>
      <c r="E388" s="46"/>
      <c r="F388" s="47"/>
      <c r="G388" s="48"/>
      <c r="H388" s="46"/>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c r="A389" s="43"/>
      <c r="B389" s="110"/>
      <c r="C389" s="45"/>
      <c r="D389" s="45"/>
      <c r="E389" s="46"/>
      <c r="F389" s="47"/>
      <c r="G389" s="48"/>
      <c r="H389" s="46"/>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c r="A390" s="43"/>
      <c r="B390" s="110"/>
      <c r="C390" s="45"/>
      <c r="D390" s="45"/>
      <c r="E390" s="46"/>
      <c r="F390" s="47"/>
      <c r="G390" s="48"/>
      <c r="H390" s="46"/>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c r="A391" s="43"/>
      <c r="B391" s="110"/>
      <c r="C391" s="45"/>
      <c r="D391" s="45"/>
      <c r="E391" s="46"/>
      <c r="F391" s="47"/>
      <c r="G391" s="48"/>
      <c r="H391" s="46"/>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c r="A392" s="43"/>
      <c r="B392" s="110"/>
      <c r="C392" s="45"/>
      <c r="D392" s="45"/>
      <c r="E392" s="46"/>
      <c r="F392" s="47"/>
      <c r="G392" s="48"/>
      <c r="H392" s="46"/>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c r="A393" s="43"/>
      <c r="B393" s="110"/>
      <c r="C393" s="45"/>
      <c r="D393" s="45"/>
      <c r="E393" s="46"/>
      <c r="F393" s="47"/>
      <c r="G393" s="48"/>
      <c r="H393" s="46"/>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c r="A394" s="43"/>
      <c r="B394" s="110"/>
      <c r="C394" s="45"/>
      <c r="D394" s="45"/>
      <c r="E394" s="46"/>
      <c r="F394" s="47"/>
      <c r="G394" s="48"/>
      <c r="H394" s="46"/>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c r="A395" s="43"/>
      <c r="B395" s="110"/>
      <c r="C395" s="45"/>
      <c r="D395" s="45"/>
      <c r="E395" s="46"/>
      <c r="F395" s="47"/>
      <c r="G395" s="48"/>
      <c r="H395" s="46"/>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c r="A396" s="43"/>
      <c r="B396" s="110"/>
      <c r="C396" s="45"/>
      <c r="D396" s="45"/>
      <c r="E396" s="46"/>
      <c r="F396" s="47"/>
      <c r="G396" s="48"/>
      <c r="H396" s="46"/>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c r="A397" s="43"/>
      <c r="B397" s="110"/>
      <c r="C397" s="45"/>
      <c r="D397" s="45"/>
      <c r="E397" s="46"/>
      <c r="F397" s="47"/>
      <c r="G397" s="48"/>
      <c r="H397" s="46"/>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c r="A398" s="43"/>
      <c r="B398" s="110"/>
      <c r="C398" s="45"/>
      <c r="D398" s="45"/>
      <c r="E398" s="46"/>
      <c r="F398" s="47"/>
      <c r="G398" s="48"/>
      <c r="H398" s="46"/>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c r="A399" s="43"/>
      <c r="B399" s="110"/>
      <c r="C399" s="45"/>
      <c r="D399" s="45"/>
      <c r="E399" s="46"/>
      <c r="F399" s="47"/>
      <c r="G399" s="48"/>
      <c r="H399" s="46"/>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c r="A400" s="43"/>
      <c r="B400" s="110"/>
      <c r="C400" s="45"/>
      <c r="D400" s="45"/>
      <c r="E400" s="46"/>
      <c r="F400" s="47"/>
      <c r="G400" s="48"/>
      <c r="H400" s="46"/>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c r="A401" s="43"/>
      <c r="B401" s="110"/>
      <c r="C401" s="45"/>
      <c r="D401" s="45"/>
      <c r="E401" s="46"/>
      <c r="F401" s="47"/>
      <c r="G401" s="48"/>
      <c r="H401" s="46"/>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c r="A402" s="43"/>
      <c r="B402" s="110"/>
      <c r="C402" s="45"/>
      <c r="D402" s="45"/>
      <c r="E402" s="46"/>
      <c r="F402" s="47"/>
      <c r="G402" s="48"/>
      <c r="H402" s="46"/>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c r="A403" s="43"/>
      <c r="B403" s="110"/>
      <c r="C403" s="45"/>
      <c r="D403" s="45"/>
      <c r="E403" s="46"/>
      <c r="F403" s="47"/>
      <c r="G403" s="48"/>
      <c r="H403" s="46"/>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c r="A404" s="43"/>
      <c r="B404" s="110"/>
      <c r="C404" s="45"/>
      <c r="D404" s="45"/>
      <c r="E404" s="46"/>
      <c r="F404" s="47"/>
      <c r="G404" s="48"/>
      <c r="H404" s="46"/>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c r="A405" s="43"/>
      <c r="B405" s="110"/>
      <c r="C405" s="45"/>
      <c r="D405" s="45"/>
      <c r="E405" s="46"/>
      <c r="F405" s="47"/>
      <c r="G405" s="48"/>
      <c r="H405" s="46"/>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c r="A406" s="43"/>
      <c r="B406" s="110"/>
      <c r="C406" s="45"/>
      <c r="D406" s="45"/>
      <c r="E406" s="46"/>
      <c r="F406" s="47"/>
      <c r="G406" s="48"/>
      <c r="H406" s="46"/>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c r="A407" s="43"/>
      <c r="B407" s="110"/>
      <c r="C407" s="45"/>
      <c r="D407" s="45"/>
      <c r="E407" s="46"/>
      <c r="F407" s="47"/>
      <c r="G407" s="48"/>
      <c r="H407" s="46"/>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c r="A408" s="43"/>
      <c r="B408" s="110"/>
      <c r="C408" s="45"/>
      <c r="D408" s="45"/>
      <c r="E408" s="46"/>
      <c r="F408" s="47"/>
      <c r="G408" s="48"/>
      <c r="H408" s="46"/>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c r="A409" s="43"/>
      <c r="B409" s="110"/>
      <c r="C409" s="45"/>
      <c r="D409" s="45"/>
      <c r="E409" s="46"/>
      <c r="F409" s="47"/>
      <c r="G409" s="48"/>
      <c r="H409" s="46"/>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c r="A410" s="43"/>
      <c r="B410" s="110"/>
      <c r="C410" s="45"/>
      <c r="D410" s="45"/>
      <c r="E410" s="46"/>
      <c r="F410" s="47"/>
      <c r="G410" s="48"/>
      <c r="H410" s="46"/>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c r="A411" s="43"/>
      <c r="B411" s="110"/>
      <c r="C411" s="45"/>
      <c r="D411" s="45"/>
      <c r="E411" s="46"/>
      <c r="F411" s="47"/>
      <c r="G411" s="48"/>
      <c r="H411" s="46"/>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c r="A412" s="43"/>
      <c r="B412" s="110"/>
      <c r="C412" s="45"/>
      <c r="D412" s="45"/>
      <c r="E412" s="46"/>
      <c r="F412" s="47"/>
      <c r="G412" s="48"/>
      <c r="H412" s="46"/>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c r="A413" s="43"/>
      <c r="B413" s="110"/>
      <c r="C413" s="45"/>
      <c r="D413" s="45"/>
      <c r="E413" s="46"/>
      <c r="F413" s="47"/>
      <c r="G413" s="48"/>
      <c r="H413" s="46"/>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c r="A414" s="43"/>
      <c r="B414" s="110"/>
      <c r="C414" s="45"/>
      <c r="D414" s="45"/>
      <c r="E414" s="46"/>
      <c r="F414" s="47"/>
      <c r="G414" s="48"/>
      <c r="H414" s="46"/>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c r="A415" s="43"/>
      <c r="B415" s="110"/>
      <c r="C415" s="45"/>
      <c r="D415" s="45"/>
      <c r="E415" s="46"/>
      <c r="F415" s="47"/>
      <c r="G415" s="48"/>
      <c r="H415" s="46"/>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c r="A416" s="43"/>
      <c r="B416" s="110"/>
      <c r="C416" s="45"/>
      <c r="D416" s="45"/>
      <c r="E416" s="46"/>
      <c r="F416" s="47"/>
      <c r="G416" s="48"/>
      <c r="H416" s="46"/>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c r="A417" s="43"/>
      <c r="B417" s="110"/>
      <c r="C417" s="45"/>
      <c r="D417" s="45"/>
      <c r="E417" s="46"/>
      <c r="F417" s="47"/>
      <c r="G417" s="48"/>
      <c r="H417" s="46"/>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c r="A418" s="43"/>
      <c r="B418" s="110"/>
      <c r="C418" s="45"/>
      <c r="D418" s="45"/>
      <c r="E418" s="46"/>
      <c r="F418" s="47"/>
      <c r="G418" s="48"/>
      <c r="H418" s="46"/>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c r="A419" s="43"/>
      <c r="B419" s="110"/>
      <c r="C419" s="45"/>
      <c r="D419" s="45"/>
      <c r="E419" s="46"/>
      <c r="F419" s="47"/>
      <c r="G419" s="48"/>
      <c r="H419" s="46"/>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c r="A420" s="43"/>
      <c r="B420" s="110"/>
      <c r="C420" s="45"/>
      <c r="D420" s="45"/>
      <c r="E420" s="46"/>
      <c r="F420" s="47"/>
      <c r="G420" s="48"/>
      <c r="H420" s="46"/>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c r="A421" s="43"/>
      <c r="B421" s="110"/>
      <c r="C421" s="45"/>
      <c r="D421" s="45"/>
      <c r="E421" s="46"/>
      <c r="F421" s="47"/>
      <c r="G421" s="48"/>
      <c r="H421" s="46"/>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c r="A422" s="43"/>
      <c r="B422" s="110"/>
      <c r="C422" s="45"/>
      <c r="D422" s="45"/>
      <c r="E422" s="46"/>
      <c r="F422" s="47"/>
      <c r="G422" s="48"/>
      <c r="H422" s="46"/>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c r="A423" s="43"/>
      <c r="B423" s="110"/>
      <c r="C423" s="45"/>
      <c r="D423" s="45"/>
      <c r="E423" s="46"/>
      <c r="F423" s="47"/>
      <c r="G423" s="48"/>
      <c r="H423" s="46"/>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c r="A424" s="43"/>
      <c r="B424" s="110"/>
      <c r="C424" s="45"/>
      <c r="D424" s="45"/>
      <c r="E424" s="46"/>
      <c r="F424" s="47"/>
      <c r="G424" s="48"/>
      <c r="H424" s="46"/>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c r="A425" s="43"/>
      <c r="B425" s="110"/>
      <c r="C425" s="45"/>
      <c r="D425" s="45"/>
      <c r="E425" s="46"/>
      <c r="F425" s="47"/>
      <c r="G425" s="48"/>
      <c r="H425" s="46"/>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c r="A426" s="43"/>
      <c r="B426" s="110"/>
      <c r="C426" s="45"/>
      <c r="D426" s="45"/>
      <c r="E426" s="46"/>
      <c r="F426" s="47"/>
      <c r="G426" s="48"/>
      <c r="H426" s="46"/>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c r="A427" s="43"/>
      <c r="B427" s="110"/>
      <c r="C427" s="45"/>
      <c r="D427" s="45"/>
      <c r="E427" s="46"/>
      <c r="F427" s="47"/>
      <c r="G427" s="48"/>
      <c r="H427" s="46"/>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c r="A428" s="43"/>
      <c r="B428" s="110"/>
      <c r="C428" s="45"/>
      <c r="D428" s="45"/>
      <c r="E428" s="46"/>
      <c r="F428" s="47"/>
      <c r="G428" s="48"/>
      <c r="H428" s="46"/>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c r="A429" s="43"/>
      <c r="B429" s="110"/>
      <c r="C429" s="45"/>
      <c r="D429" s="45"/>
      <c r="E429" s="46"/>
      <c r="F429" s="47"/>
      <c r="G429" s="48"/>
      <c r="H429" s="46"/>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c r="A430" s="43"/>
      <c r="B430" s="110"/>
      <c r="C430" s="45"/>
      <c r="D430" s="45"/>
      <c r="E430" s="46"/>
      <c r="F430" s="47"/>
      <c r="G430" s="48"/>
      <c r="H430" s="46"/>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c r="A431" s="43"/>
      <c r="B431" s="110"/>
      <c r="C431" s="45"/>
      <c r="D431" s="45"/>
      <c r="E431" s="46"/>
      <c r="F431" s="47"/>
      <c r="G431" s="48"/>
      <c r="H431" s="46"/>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c r="A432" s="43"/>
      <c r="B432" s="110"/>
      <c r="C432" s="45"/>
      <c r="D432" s="45"/>
      <c r="E432" s="46"/>
      <c r="F432" s="47"/>
      <c r="G432" s="48"/>
      <c r="H432" s="46"/>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c r="A433" s="43"/>
      <c r="B433" s="110"/>
      <c r="C433" s="45"/>
      <c r="D433" s="45"/>
      <c r="E433" s="46"/>
      <c r="F433" s="47"/>
      <c r="G433" s="48"/>
      <c r="H433" s="46"/>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34">
      <c r="A434" s="43"/>
      <c r="B434" s="110"/>
      <c r="C434" s="45"/>
      <c r="D434" s="45"/>
      <c r="E434" s="46"/>
      <c r="F434" s="47"/>
      <c r="G434" s="48"/>
      <c r="H434" s="46"/>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row>
    <row r="435">
      <c r="A435" s="43"/>
      <c r="B435" s="110"/>
      <c r="C435" s="45"/>
      <c r="D435" s="45"/>
      <c r="E435" s="46"/>
      <c r="F435" s="47"/>
      <c r="G435" s="48"/>
      <c r="H435" s="46"/>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row>
    <row r="436">
      <c r="A436" s="43"/>
      <c r="B436" s="110"/>
      <c r="C436" s="45"/>
      <c r="D436" s="45"/>
      <c r="E436" s="46"/>
      <c r="F436" s="47"/>
      <c r="G436" s="48"/>
      <c r="H436" s="46"/>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row>
    <row r="437">
      <c r="A437" s="43"/>
      <c r="B437" s="110"/>
      <c r="C437" s="45"/>
      <c r="D437" s="45"/>
      <c r="E437" s="46"/>
      <c r="F437" s="47"/>
      <c r="G437" s="48"/>
      <c r="H437" s="46"/>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row>
    <row r="438">
      <c r="A438" s="43"/>
      <c r="B438" s="110"/>
      <c r="C438" s="45"/>
      <c r="D438" s="45"/>
      <c r="E438" s="46"/>
      <c r="F438" s="47"/>
      <c r="G438" s="48"/>
      <c r="H438" s="46"/>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row>
    <row r="439">
      <c r="A439" s="43"/>
      <c r="B439" s="110"/>
      <c r="C439" s="45"/>
      <c r="D439" s="45"/>
      <c r="E439" s="46"/>
      <c r="F439" s="47"/>
      <c r="G439" s="48"/>
      <c r="H439" s="46"/>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row>
    <row r="440">
      <c r="A440" s="43"/>
      <c r="B440" s="110"/>
      <c r="C440" s="45"/>
      <c r="D440" s="45"/>
      <c r="E440" s="46"/>
      <c r="F440" s="47"/>
      <c r="G440" s="48"/>
      <c r="H440" s="46"/>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row>
    <row r="441">
      <c r="A441" s="43"/>
      <c r="B441" s="110"/>
      <c r="C441" s="45"/>
      <c r="D441" s="45"/>
      <c r="E441" s="46"/>
      <c r="F441" s="47"/>
      <c r="G441" s="48"/>
      <c r="H441" s="46"/>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row>
    <row r="442">
      <c r="A442" s="43"/>
      <c r="B442" s="110"/>
      <c r="C442" s="45"/>
      <c r="D442" s="45"/>
      <c r="E442" s="46"/>
      <c r="F442" s="47"/>
      <c r="G442" s="48"/>
      <c r="H442" s="46"/>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row>
    <row r="443">
      <c r="A443" s="43"/>
      <c r="B443" s="110"/>
      <c r="C443" s="45"/>
      <c r="D443" s="45"/>
      <c r="E443" s="46"/>
      <c r="F443" s="47"/>
      <c r="G443" s="48"/>
      <c r="H443" s="46"/>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row>
    <row r="444">
      <c r="A444" s="43"/>
      <c r="B444" s="110"/>
      <c r="C444" s="45"/>
      <c r="D444" s="45"/>
      <c r="E444" s="46"/>
      <c r="F444" s="47"/>
      <c r="G444" s="48"/>
      <c r="H444" s="46"/>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row>
    <row r="445">
      <c r="A445" s="43"/>
      <c r="B445" s="110"/>
      <c r="C445" s="45"/>
      <c r="D445" s="45"/>
      <c r="E445" s="46"/>
      <c r="F445" s="47"/>
      <c r="G445" s="48"/>
      <c r="H445" s="46"/>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row>
    <row r="446">
      <c r="A446" s="43"/>
      <c r="B446" s="110"/>
      <c r="C446" s="45"/>
      <c r="D446" s="45"/>
      <c r="E446" s="46"/>
      <c r="F446" s="47"/>
      <c r="G446" s="48"/>
      <c r="H446" s="46"/>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row>
    <row r="447">
      <c r="A447" s="43"/>
      <c r="B447" s="110"/>
      <c r="C447" s="45"/>
      <c r="D447" s="45"/>
      <c r="E447" s="46"/>
      <c r="F447" s="47"/>
      <c r="G447" s="48"/>
      <c r="H447" s="46"/>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row>
    <row r="448">
      <c r="A448" s="43"/>
      <c r="B448" s="110"/>
      <c r="C448" s="45"/>
      <c r="D448" s="45"/>
      <c r="E448" s="46"/>
      <c r="F448" s="47"/>
      <c r="G448" s="48"/>
      <c r="H448" s="46"/>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row>
    <row r="449">
      <c r="A449" s="43"/>
      <c r="B449" s="110"/>
      <c r="C449" s="45"/>
      <c r="D449" s="45"/>
      <c r="E449" s="46"/>
      <c r="F449" s="47"/>
      <c r="G449" s="48"/>
      <c r="H449" s="46"/>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row>
    <row r="450">
      <c r="A450" s="43"/>
      <c r="B450" s="110"/>
      <c r="C450" s="45"/>
      <c r="D450" s="45"/>
      <c r="E450" s="46"/>
      <c r="F450" s="47"/>
      <c r="G450" s="48"/>
      <c r="H450" s="46"/>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row>
    <row r="451">
      <c r="A451" s="43"/>
      <c r="B451" s="110"/>
      <c r="C451" s="45"/>
      <c r="D451" s="45"/>
      <c r="E451" s="46"/>
      <c r="F451" s="47"/>
      <c r="G451" s="48"/>
      <c r="H451" s="46"/>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row>
    <row r="452">
      <c r="A452" s="43"/>
      <c r="B452" s="110"/>
      <c r="C452" s="45"/>
      <c r="D452" s="45"/>
      <c r="E452" s="46"/>
      <c r="F452" s="47"/>
      <c r="G452" s="48"/>
      <c r="H452" s="46"/>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row>
    <row r="453">
      <c r="A453" s="43"/>
      <c r="B453" s="110"/>
      <c r="C453" s="45"/>
      <c r="D453" s="45"/>
      <c r="E453" s="46"/>
      <c r="F453" s="47"/>
      <c r="G453" s="48"/>
      <c r="H453" s="46"/>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row>
    <row r="454">
      <c r="A454" s="43"/>
      <c r="B454" s="110"/>
      <c r="C454" s="45"/>
      <c r="D454" s="45"/>
      <c r="E454" s="46"/>
      <c r="F454" s="47"/>
      <c r="G454" s="48"/>
      <c r="H454" s="46"/>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row>
    <row r="455">
      <c r="A455" s="43"/>
      <c r="B455" s="110"/>
      <c r="C455" s="45"/>
      <c r="D455" s="45"/>
      <c r="E455" s="46"/>
      <c r="F455" s="47"/>
      <c r="G455" s="48"/>
      <c r="H455" s="46"/>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row>
    <row r="456">
      <c r="A456" s="43"/>
      <c r="B456" s="110"/>
      <c r="C456" s="45"/>
      <c r="D456" s="45"/>
      <c r="E456" s="46"/>
      <c r="F456" s="47"/>
      <c r="G456" s="48"/>
      <c r="H456" s="46"/>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row>
    <row r="457">
      <c r="A457" s="43"/>
      <c r="B457" s="110"/>
      <c r="C457" s="45"/>
      <c r="D457" s="45"/>
      <c r="E457" s="46"/>
      <c r="F457" s="47"/>
      <c r="G457" s="48"/>
      <c r="H457" s="46"/>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row>
    <row r="458">
      <c r="A458" s="43"/>
      <c r="B458" s="110"/>
      <c r="C458" s="45"/>
      <c r="D458" s="45"/>
      <c r="E458" s="46"/>
      <c r="F458" s="47"/>
      <c r="G458" s="48"/>
      <c r="H458" s="46"/>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row>
    <row r="459">
      <c r="A459" s="43"/>
      <c r="B459" s="110"/>
      <c r="C459" s="45"/>
      <c r="D459" s="45"/>
      <c r="E459" s="46"/>
      <c r="F459" s="47"/>
      <c r="G459" s="48"/>
      <c r="H459" s="46"/>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row>
    <row r="460">
      <c r="A460" s="43"/>
      <c r="B460" s="110"/>
      <c r="C460" s="45"/>
      <c r="D460" s="45"/>
      <c r="E460" s="46"/>
      <c r="F460" s="47"/>
      <c r="G460" s="48"/>
      <c r="H460" s="46"/>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row>
    <row r="461">
      <c r="A461" s="43"/>
      <c r="B461" s="110"/>
      <c r="C461" s="45"/>
      <c r="D461" s="45"/>
      <c r="E461" s="46"/>
      <c r="F461" s="47"/>
      <c r="G461" s="48"/>
      <c r="H461" s="46"/>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row>
    <row r="462">
      <c r="A462" s="43"/>
      <c r="B462" s="110"/>
      <c r="C462" s="45"/>
      <c r="D462" s="45"/>
      <c r="E462" s="46"/>
      <c r="F462" s="47"/>
      <c r="G462" s="48"/>
      <c r="H462" s="46"/>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row>
    <row r="463">
      <c r="A463" s="43"/>
      <c r="B463" s="110"/>
      <c r="C463" s="45"/>
      <c r="D463" s="45"/>
      <c r="E463" s="46"/>
      <c r="F463" s="47"/>
      <c r="G463" s="48"/>
      <c r="H463" s="46"/>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row>
    <row r="464">
      <c r="A464" s="43"/>
      <c r="B464" s="110"/>
      <c r="C464" s="45"/>
      <c r="D464" s="45"/>
      <c r="E464" s="46"/>
      <c r="F464" s="47"/>
      <c r="G464" s="48"/>
      <c r="H464" s="46"/>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row>
    <row r="465">
      <c r="A465" s="43"/>
      <c r="B465" s="110"/>
      <c r="C465" s="45"/>
      <c r="D465" s="45"/>
      <c r="E465" s="46"/>
      <c r="F465" s="47"/>
      <c r="G465" s="48"/>
      <c r="H465" s="46"/>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row>
    <row r="466">
      <c r="A466" s="43"/>
      <c r="B466" s="110"/>
      <c r="C466" s="45"/>
      <c r="D466" s="45"/>
      <c r="E466" s="46"/>
      <c r="F466" s="47"/>
      <c r="G466" s="48"/>
      <c r="H466" s="46"/>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row>
    <row r="467">
      <c r="A467" s="43"/>
      <c r="B467" s="110"/>
      <c r="C467" s="45"/>
      <c r="D467" s="45"/>
      <c r="E467" s="46"/>
      <c r="F467" s="47"/>
      <c r="G467" s="48"/>
      <c r="H467" s="46"/>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row>
    <row r="468">
      <c r="A468" s="43"/>
      <c r="B468" s="110"/>
      <c r="C468" s="45"/>
      <c r="D468" s="45"/>
      <c r="E468" s="46"/>
      <c r="F468" s="47"/>
      <c r="G468" s="48"/>
      <c r="H468" s="46"/>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row>
    <row r="469">
      <c r="A469" s="43"/>
      <c r="B469" s="110"/>
      <c r="C469" s="45"/>
      <c r="D469" s="45"/>
      <c r="E469" s="46"/>
      <c r="F469" s="47"/>
      <c r="G469" s="48"/>
      <c r="H469" s="46"/>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row>
    <row r="470">
      <c r="A470" s="43"/>
      <c r="B470" s="110"/>
      <c r="C470" s="45"/>
      <c r="D470" s="45"/>
      <c r="E470" s="46"/>
      <c r="F470" s="47"/>
      <c r="G470" s="48"/>
      <c r="H470" s="46"/>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row>
    <row r="471">
      <c r="A471" s="43"/>
      <c r="B471" s="110"/>
      <c r="C471" s="45"/>
      <c r="D471" s="45"/>
      <c r="E471" s="46"/>
      <c r="F471" s="47"/>
      <c r="G471" s="48"/>
      <c r="H471" s="46"/>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row>
    <row r="472">
      <c r="A472" s="43"/>
      <c r="B472" s="110"/>
      <c r="C472" s="45"/>
      <c r="D472" s="45"/>
      <c r="E472" s="46"/>
      <c r="F472" s="47"/>
      <c r="G472" s="48"/>
      <c r="H472" s="46"/>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row>
    <row r="473">
      <c r="A473" s="43"/>
      <c r="B473" s="110"/>
      <c r="C473" s="45"/>
      <c r="D473" s="45"/>
      <c r="E473" s="46"/>
      <c r="F473" s="47"/>
      <c r="G473" s="48"/>
      <c r="H473" s="46"/>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row>
    <row r="474">
      <c r="A474" s="43"/>
      <c r="B474" s="110"/>
      <c r="C474" s="45"/>
      <c r="D474" s="45"/>
      <c r="E474" s="46"/>
      <c r="F474" s="47"/>
      <c r="G474" s="48"/>
      <c r="H474" s="46"/>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row>
    <row r="475">
      <c r="A475" s="43"/>
      <c r="B475" s="110"/>
      <c r="C475" s="45"/>
      <c r="D475" s="45"/>
      <c r="E475" s="46"/>
      <c r="F475" s="47"/>
      <c r="G475" s="48"/>
      <c r="H475" s="46"/>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row>
    <row r="476">
      <c r="A476" s="43"/>
      <c r="B476" s="110"/>
      <c r="C476" s="45"/>
      <c r="D476" s="45"/>
      <c r="E476" s="46"/>
      <c r="F476" s="47"/>
      <c r="G476" s="48"/>
      <c r="H476" s="46"/>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row>
    <row r="477">
      <c r="A477" s="43"/>
      <c r="B477" s="110"/>
      <c r="C477" s="45"/>
      <c r="D477" s="45"/>
      <c r="E477" s="46"/>
      <c r="F477" s="47"/>
      <c r="G477" s="48"/>
      <c r="H477" s="46"/>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row>
    <row r="478">
      <c r="A478" s="43"/>
      <c r="B478" s="110"/>
      <c r="C478" s="45"/>
      <c r="D478" s="45"/>
      <c r="E478" s="46"/>
      <c r="F478" s="47"/>
      <c r="G478" s="48"/>
      <c r="H478" s="46"/>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row>
    <row r="479">
      <c r="A479" s="43"/>
      <c r="B479" s="110"/>
      <c r="C479" s="45"/>
      <c r="D479" s="45"/>
      <c r="E479" s="46"/>
      <c r="F479" s="47"/>
      <c r="G479" s="48"/>
      <c r="H479" s="46"/>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row>
    <row r="480">
      <c r="A480" s="43"/>
      <c r="B480" s="110"/>
      <c r="C480" s="45"/>
      <c r="D480" s="45"/>
      <c r="E480" s="46"/>
      <c r="F480" s="47"/>
      <c r="G480" s="48"/>
      <c r="H480" s="46"/>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row>
    <row r="481">
      <c r="A481" s="43"/>
      <c r="B481" s="110"/>
      <c r="C481" s="45"/>
      <c r="D481" s="45"/>
      <c r="E481" s="46"/>
      <c r="F481" s="47"/>
      <c r="G481" s="48"/>
      <c r="H481" s="46"/>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row>
    <row r="482">
      <c r="A482" s="43"/>
      <c r="B482" s="110"/>
      <c r="C482" s="45"/>
      <c r="D482" s="45"/>
      <c r="E482" s="46"/>
      <c r="F482" s="47"/>
      <c r="G482" s="48"/>
      <c r="H482" s="46"/>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row>
    <row r="483">
      <c r="A483" s="43"/>
      <c r="B483" s="110"/>
      <c r="C483" s="45"/>
      <c r="D483" s="45"/>
      <c r="E483" s="46"/>
      <c r="F483" s="47"/>
      <c r="G483" s="48"/>
      <c r="H483" s="46"/>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row>
    <row r="484">
      <c r="A484" s="43"/>
      <c r="B484" s="110"/>
      <c r="C484" s="45"/>
      <c r="D484" s="45"/>
      <c r="E484" s="46"/>
      <c r="F484" s="47"/>
      <c r="G484" s="48"/>
      <c r="H484" s="46"/>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row>
    <row r="485">
      <c r="A485" s="43"/>
      <c r="B485" s="110"/>
      <c r="C485" s="45"/>
      <c r="D485" s="45"/>
      <c r="E485" s="46"/>
      <c r="F485" s="47"/>
      <c r="G485" s="48"/>
      <c r="H485" s="46"/>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row>
    <row r="486">
      <c r="A486" s="43"/>
      <c r="B486" s="110"/>
      <c r="C486" s="45"/>
      <c r="D486" s="45"/>
      <c r="E486" s="46"/>
      <c r="F486" s="47"/>
      <c r="G486" s="48"/>
      <c r="H486" s="46"/>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row>
    <row r="487">
      <c r="A487" s="43"/>
      <c r="B487" s="110"/>
      <c r="C487" s="45"/>
      <c r="D487" s="45"/>
      <c r="E487" s="46"/>
      <c r="F487" s="47"/>
      <c r="G487" s="48"/>
      <c r="H487" s="46"/>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row>
    <row r="488">
      <c r="A488" s="43"/>
      <c r="B488" s="110"/>
      <c r="C488" s="45"/>
      <c r="D488" s="45"/>
      <c r="E488" s="46"/>
      <c r="F488" s="47"/>
      <c r="G488" s="48"/>
      <c r="H488" s="46"/>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row>
    <row r="489">
      <c r="A489" s="43"/>
      <c r="B489" s="110"/>
      <c r="C489" s="45"/>
      <c r="D489" s="45"/>
      <c r="E489" s="46"/>
      <c r="F489" s="47"/>
      <c r="G489" s="48"/>
      <c r="H489" s="46"/>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row>
    <row r="490">
      <c r="A490" s="43"/>
      <c r="B490" s="110"/>
      <c r="C490" s="45"/>
      <c r="D490" s="45"/>
      <c r="E490" s="46"/>
      <c r="F490" s="47"/>
      <c r="G490" s="48"/>
      <c r="H490" s="46"/>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row>
    <row r="491">
      <c r="A491" s="43"/>
      <c r="B491" s="110"/>
      <c r="C491" s="45"/>
      <c r="D491" s="45"/>
      <c r="E491" s="46"/>
      <c r="F491" s="47"/>
      <c r="G491" s="48"/>
      <c r="H491" s="46"/>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row>
    <row r="492">
      <c r="A492" s="43"/>
      <c r="B492" s="110"/>
      <c r="C492" s="45"/>
      <c r="D492" s="45"/>
      <c r="E492" s="46"/>
      <c r="F492" s="47"/>
      <c r="G492" s="48"/>
      <c r="H492" s="46"/>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row>
    <row r="493">
      <c r="A493" s="43"/>
      <c r="B493" s="110"/>
      <c r="C493" s="45"/>
      <c r="D493" s="45"/>
      <c r="E493" s="46"/>
      <c r="F493" s="47"/>
      <c r="G493" s="48"/>
      <c r="H493" s="46"/>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row>
    <row r="494">
      <c r="A494" s="43"/>
      <c r="B494" s="110"/>
      <c r="C494" s="45"/>
      <c r="D494" s="45"/>
      <c r="E494" s="46"/>
      <c r="F494" s="47"/>
      <c r="G494" s="48"/>
      <c r="H494" s="46"/>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row>
    <row r="495">
      <c r="A495" s="43"/>
      <c r="B495" s="110"/>
      <c r="C495" s="45"/>
      <c r="D495" s="45"/>
      <c r="E495" s="46"/>
      <c r="F495" s="47"/>
      <c r="G495" s="48"/>
      <c r="H495" s="46"/>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row>
    <row r="496">
      <c r="A496" s="43"/>
      <c r="B496" s="110"/>
      <c r="C496" s="45"/>
      <c r="D496" s="45"/>
      <c r="E496" s="46"/>
      <c r="F496" s="47"/>
      <c r="G496" s="48"/>
      <c r="H496" s="46"/>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row>
    <row r="497">
      <c r="A497" s="43"/>
      <c r="B497" s="110"/>
      <c r="C497" s="45"/>
      <c r="D497" s="45"/>
      <c r="E497" s="46"/>
      <c r="F497" s="47"/>
      <c r="G497" s="48"/>
      <c r="H497" s="46"/>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c r="A498" s="43"/>
      <c r="B498" s="110"/>
      <c r="C498" s="45"/>
      <c r="D498" s="45"/>
      <c r="E498" s="46"/>
      <c r="F498" s="47"/>
      <c r="G498" s="48"/>
      <c r="H498" s="46"/>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row>
    <row r="499">
      <c r="A499" s="43"/>
      <c r="B499" s="110"/>
      <c r="C499" s="45"/>
      <c r="D499" s="45"/>
      <c r="E499" s="46"/>
      <c r="F499" s="47"/>
      <c r="G499" s="48"/>
      <c r="H499" s="46"/>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row>
    <row r="500">
      <c r="A500" s="43"/>
      <c r="B500" s="110"/>
      <c r="C500" s="45"/>
      <c r="D500" s="45"/>
      <c r="E500" s="46"/>
      <c r="F500" s="47"/>
      <c r="G500" s="48"/>
      <c r="H500" s="46"/>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row>
    <row r="501">
      <c r="A501" s="43"/>
      <c r="B501" s="110"/>
      <c r="C501" s="45"/>
      <c r="D501" s="45"/>
      <c r="E501" s="46"/>
      <c r="F501" s="47"/>
      <c r="G501" s="48"/>
      <c r="H501" s="46"/>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row>
    <row r="502">
      <c r="A502" s="43"/>
      <c r="B502" s="110"/>
      <c r="C502" s="45"/>
      <c r="D502" s="45"/>
      <c r="E502" s="46"/>
      <c r="F502" s="47"/>
      <c r="G502" s="48"/>
      <c r="H502" s="46"/>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row>
    <row r="503">
      <c r="A503" s="43"/>
      <c r="B503" s="110"/>
      <c r="C503" s="45"/>
      <c r="D503" s="45"/>
      <c r="E503" s="46"/>
      <c r="F503" s="47"/>
      <c r="G503" s="48"/>
      <c r="H503" s="46"/>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row>
    <row r="504">
      <c r="A504" s="43"/>
      <c r="B504" s="110"/>
      <c r="C504" s="45"/>
      <c r="D504" s="45"/>
      <c r="E504" s="46"/>
      <c r="F504" s="47"/>
      <c r="G504" s="48"/>
      <c r="H504" s="46"/>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row>
    <row r="505">
      <c r="A505" s="43"/>
      <c r="B505" s="110"/>
      <c r="C505" s="45"/>
      <c r="D505" s="45"/>
      <c r="E505" s="46"/>
      <c r="F505" s="47"/>
      <c r="G505" s="48"/>
      <c r="H505" s="46"/>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row>
    <row r="506">
      <c r="A506" s="43"/>
      <c r="B506" s="110"/>
      <c r="C506" s="45"/>
      <c r="D506" s="45"/>
      <c r="E506" s="46"/>
      <c r="F506" s="47"/>
      <c r="G506" s="48"/>
      <c r="H506" s="46"/>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row>
    <row r="507">
      <c r="A507" s="43"/>
      <c r="B507" s="110"/>
      <c r="C507" s="45"/>
      <c r="D507" s="45"/>
      <c r="E507" s="46"/>
      <c r="F507" s="47"/>
      <c r="G507" s="48"/>
      <c r="H507" s="46"/>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row>
    <row r="508">
      <c r="A508" s="43"/>
      <c r="B508" s="110"/>
      <c r="C508" s="45"/>
      <c r="D508" s="45"/>
      <c r="E508" s="46"/>
      <c r="F508" s="47"/>
      <c r="G508" s="48"/>
      <c r="H508" s="46"/>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row>
    <row r="509">
      <c r="A509" s="43"/>
      <c r="B509" s="110"/>
      <c r="C509" s="45"/>
      <c r="D509" s="45"/>
      <c r="E509" s="46"/>
      <c r="F509" s="47"/>
      <c r="G509" s="48"/>
      <c r="H509" s="46"/>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row>
    <row r="510">
      <c r="A510" s="43"/>
      <c r="B510" s="110"/>
      <c r="C510" s="45"/>
      <c r="D510" s="45"/>
      <c r="E510" s="46"/>
      <c r="F510" s="47"/>
      <c r="G510" s="48"/>
      <c r="H510" s="46"/>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row>
    <row r="511">
      <c r="A511" s="43"/>
      <c r="B511" s="110"/>
      <c r="C511" s="45"/>
      <c r="D511" s="45"/>
      <c r="E511" s="46"/>
      <c r="F511" s="47"/>
      <c r="G511" s="48"/>
      <c r="H511" s="46"/>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row>
    <row r="512">
      <c r="A512" s="43"/>
      <c r="B512" s="110"/>
      <c r="C512" s="45"/>
      <c r="D512" s="45"/>
      <c r="E512" s="46"/>
      <c r="F512" s="47"/>
      <c r="G512" s="48"/>
      <c r="H512" s="46"/>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row>
    <row r="513">
      <c r="A513" s="43"/>
      <c r="B513" s="110"/>
      <c r="C513" s="45"/>
      <c r="D513" s="45"/>
      <c r="E513" s="46"/>
      <c r="F513" s="47"/>
      <c r="G513" s="48"/>
      <c r="H513" s="46"/>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row>
    <row r="514">
      <c r="A514" s="43"/>
      <c r="B514" s="110"/>
      <c r="C514" s="45"/>
      <c r="D514" s="45"/>
      <c r="E514" s="46"/>
      <c r="F514" s="47"/>
      <c r="G514" s="48"/>
      <c r="H514" s="46"/>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row>
    <row r="515">
      <c r="A515" s="43"/>
      <c r="B515" s="110"/>
      <c r="C515" s="45"/>
      <c r="D515" s="45"/>
      <c r="E515" s="46"/>
      <c r="F515" s="47"/>
      <c r="G515" s="48"/>
      <c r="H515" s="46"/>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row>
    <row r="516">
      <c r="A516" s="43"/>
      <c r="B516" s="110"/>
      <c r="C516" s="45"/>
      <c r="D516" s="45"/>
      <c r="E516" s="46"/>
      <c r="F516" s="47"/>
      <c r="G516" s="48"/>
      <c r="H516" s="46"/>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row>
    <row r="517">
      <c r="A517" s="43"/>
      <c r="B517" s="110"/>
      <c r="C517" s="45"/>
      <c r="D517" s="45"/>
      <c r="E517" s="46"/>
      <c r="F517" s="47"/>
      <c r="G517" s="48"/>
      <c r="H517" s="46"/>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row>
    <row r="518">
      <c r="A518" s="43"/>
      <c r="B518" s="110"/>
      <c r="C518" s="45"/>
      <c r="D518" s="45"/>
      <c r="E518" s="46"/>
      <c r="F518" s="47"/>
      <c r="G518" s="48"/>
      <c r="H518" s="46"/>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row>
    <row r="519">
      <c r="A519" s="43"/>
      <c r="B519" s="110"/>
      <c r="C519" s="45"/>
      <c r="D519" s="45"/>
      <c r="E519" s="46"/>
      <c r="F519" s="47"/>
      <c r="G519" s="48"/>
      <c r="H519" s="46"/>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row>
    <row r="520">
      <c r="A520" s="43"/>
      <c r="B520" s="110"/>
      <c r="C520" s="45"/>
      <c r="D520" s="45"/>
      <c r="E520" s="46"/>
      <c r="F520" s="47"/>
      <c r="G520" s="48"/>
      <c r="H520" s="46"/>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row>
    <row r="521">
      <c r="A521" s="43"/>
      <c r="B521" s="110"/>
      <c r="C521" s="45"/>
      <c r="D521" s="45"/>
      <c r="E521" s="46"/>
      <c r="F521" s="47"/>
      <c r="G521" s="48"/>
      <c r="H521" s="46"/>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row>
    <row r="522">
      <c r="A522" s="43"/>
      <c r="B522" s="110"/>
      <c r="C522" s="45"/>
      <c r="D522" s="45"/>
      <c r="E522" s="46"/>
      <c r="F522" s="47"/>
      <c r="G522" s="48"/>
      <c r="H522" s="46"/>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row>
    <row r="523">
      <c r="A523" s="43"/>
      <c r="B523" s="110"/>
      <c r="C523" s="45"/>
      <c r="D523" s="45"/>
      <c r="E523" s="46"/>
      <c r="F523" s="47"/>
      <c r="G523" s="48"/>
      <c r="H523" s="46"/>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row>
    <row r="524">
      <c r="A524" s="43"/>
      <c r="B524" s="110"/>
      <c r="C524" s="45"/>
      <c r="D524" s="45"/>
      <c r="E524" s="46"/>
      <c r="F524" s="47"/>
      <c r="G524" s="48"/>
      <c r="H524" s="46"/>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row>
    <row r="525">
      <c r="A525" s="43"/>
      <c r="B525" s="110"/>
      <c r="C525" s="45"/>
      <c r="D525" s="45"/>
      <c r="E525" s="46"/>
      <c r="F525" s="47"/>
      <c r="G525" s="48"/>
      <c r="H525" s="46"/>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row>
    <row r="526">
      <c r="A526" s="43"/>
      <c r="B526" s="110"/>
      <c r="C526" s="45"/>
      <c r="D526" s="45"/>
      <c r="E526" s="46"/>
      <c r="F526" s="47"/>
      <c r="G526" s="48"/>
      <c r="H526" s="46"/>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row>
    <row r="527">
      <c r="A527" s="43"/>
      <c r="B527" s="110"/>
      <c r="C527" s="45"/>
      <c r="D527" s="45"/>
      <c r="E527" s="46"/>
      <c r="F527" s="47"/>
      <c r="G527" s="48"/>
      <c r="H527" s="46"/>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row>
    <row r="528">
      <c r="A528" s="43"/>
      <c r="B528" s="110"/>
      <c r="C528" s="45"/>
      <c r="D528" s="45"/>
      <c r="E528" s="46"/>
      <c r="F528" s="47"/>
      <c r="G528" s="48"/>
      <c r="H528" s="46"/>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row>
    <row r="529">
      <c r="A529" s="43"/>
      <c r="B529" s="110"/>
      <c r="C529" s="45"/>
      <c r="D529" s="45"/>
      <c r="E529" s="46"/>
      <c r="F529" s="47"/>
      <c r="G529" s="48"/>
      <c r="H529" s="46"/>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row>
    <row r="530">
      <c r="A530" s="43"/>
      <c r="B530" s="110"/>
      <c r="C530" s="45"/>
      <c r="D530" s="45"/>
      <c r="E530" s="46"/>
      <c r="F530" s="47"/>
      <c r="G530" s="48"/>
      <c r="H530" s="46"/>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row>
    <row r="531">
      <c r="A531" s="43"/>
      <c r="B531" s="110"/>
      <c r="C531" s="45"/>
      <c r="D531" s="45"/>
      <c r="E531" s="46"/>
      <c r="F531" s="47"/>
      <c r="G531" s="48"/>
      <c r="H531" s="46"/>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row>
    <row r="532">
      <c r="A532" s="43"/>
      <c r="B532" s="110"/>
      <c r="C532" s="45"/>
      <c r="D532" s="45"/>
      <c r="E532" s="46"/>
      <c r="F532" s="47"/>
      <c r="G532" s="48"/>
      <c r="H532" s="46"/>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row>
    <row r="533">
      <c r="A533" s="43"/>
      <c r="B533" s="110"/>
      <c r="C533" s="45"/>
      <c r="D533" s="45"/>
      <c r="E533" s="46"/>
      <c r="F533" s="47"/>
      <c r="G533" s="48"/>
      <c r="H533" s="46"/>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row>
    <row r="534">
      <c r="A534" s="43"/>
      <c r="B534" s="110"/>
      <c r="C534" s="45"/>
      <c r="D534" s="45"/>
      <c r="E534" s="46"/>
      <c r="F534" s="47"/>
      <c r="G534" s="48"/>
      <c r="H534" s="46"/>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row>
    <row r="535">
      <c r="A535" s="43"/>
      <c r="B535" s="110"/>
      <c r="C535" s="45"/>
      <c r="D535" s="45"/>
      <c r="E535" s="46"/>
      <c r="F535" s="47"/>
      <c r="G535" s="48"/>
      <c r="H535" s="46"/>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row>
    <row r="536">
      <c r="A536" s="43"/>
      <c r="B536" s="110"/>
      <c r="C536" s="45"/>
      <c r="D536" s="45"/>
      <c r="E536" s="46"/>
      <c r="F536" s="47"/>
      <c r="G536" s="48"/>
      <c r="H536" s="46"/>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row>
    <row r="537">
      <c r="A537" s="43"/>
      <c r="B537" s="110"/>
      <c r="C537" s="45"/>
      <c r="D537" s="45"/>
      <c r="E537" s="46"/>
      <c r="F537" s="47"/>
      <c r="G537" s="48"/>
      <c r="H537" s="46"/>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row>
    <row r="538">
      <c r="A538" s="43"/>
      <c r="B538" s="110"/>
      <c r="C538" s="45"/>
      <c r="D538" s="45"/>
      <c r="E538" s="46"/>
      <c r="F538" s="47"/>
      <c r="G538" s="48"/>
      <c r="H538" s="46"/>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row>
    <row r="539">
      <c r="A539" s="43"/>
      <c r="B539" s="110"/>
      <c r="C539" s="45"/>
      <c r="D539" s="45"/>
      <c r="E539" s="46"/>
      <c r="F539" s="47"/>
      <c r="G539" s="48"/>
      <c r="H539" s="46"/>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row>
    <row r="540">
      <c r="A540" s="43"/>
      <c r="B540" s="110"/>
      <c r="C540" s="45"/>
      <c r="D540" s="45"/>
      <c r="E540" s="46"/>
      <c r="F540" s="47"/>
      <c r="G540" s="48"/>
      <c r="H540" s="46"/>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row>
    <row r="541">
      <c r="A541" s="43"/>
      <c r="B541" s="110"/>
      <c r="C541" s="45"/>
      <c r="D541" s="45"/>
      <c r="E541" s="46"/>
      <c r="F541" s="47"/>
      <c r="G541" s="48"/>
      <c r="H541" s="46"/>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row>
    <row r="542">
      <c r="A542" s="43"/>
      <c r="B542" s="110"/>
      <c r="C542" s="45"/>
      <c r="D542" s="45"/>
      <c r="E542" s="46"/>
      <c r="F542" s="47"/>
      <c r="G542" s="48"/>
      <c r="H542" s="46"/>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row>
    <row r="543">
      <c r="A543" s="43"/>
      <c r="B543" s="110"/>
      <c r="C543" s="45"/>
      <c r="D543" s="45"/>
      <c r="E543" s="46"/>
      <c r="F543" s="47"/>
      <c r="G543" s="48"/>
      <c r="H543" s="46"/>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row>
    <row r="544">
      <c r="A544" s="43"/>
      <c r="B544" s="110"/>
      <c r="C544" s="45"/>
      <c r="D544" s="45"/>
      <c r="E544" s="46"/>
      <c r="F544" s="47"/>
      <c r="G544" s="48"/>
      <c r="H544" s="46"/>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row>
    <row r="545">
      <c r="A545" s="43"/>
      <c r="B545" s="110"/>
      <c r="C545" s="45"/>
      <c r="D545" s="45"/>
      <c r="E545" s="46"/>
      <c r="F545" s="47"/>
      <c r="G545" s="48"/>
      <c r="H545" s="46"/>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row>
    <row r="546">
      <c r="A546" s="43"/>
      <c r="B546" s="110"/>
      <c r="C546" s="45"/>
      <c r="D546" s="45"/>
      <c r="E546" s="46"/>
      <c r="F546" s="47"/>
      <c r="G546" s="48"/>
      <c r="H546" s="46"/>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row>
    <row r="547">
      <c r="A547" s="43"/>
      <c r="B547" s="110"/>
      <c r="C547" s="45"/>
      <c r="D547" s="45"/>
      <c r="E547" s="46"/>
      <c r="F547" s="47"/>
      <c r="G547" s="48"/>
      <c r="H547" s="46"/>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row>
    <row r="548">
      <c r="A548" s="43"/>
      <c r="B548" s="110"/>
      <c r="C548" s="45"/>
      <c r="D548" s="45"/>
      <c r="E548" s="46"/>
      <c r="F548" s="47"/>
      <c r="G548" s="48"/>
      <c r="H548" s="46"/>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row>
    <row r="549">
      <c r="A549" s="43"/>
      <c r="B549" s="110"/>
      <c r="C549" s="45"/>
      <c r="D549" s="45"/>
      <c r="E549" s="46"/>
      <c r="F549" s="47"/>
      <c r="G549" s="48"/>
      <c r="H549" s="46"/>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row>
    <row r="550">
      <c r="A550" s="43"/>
      <c r="B550" s="110"/>
      <c r="C550" s="45"/>
      <c r="D550" s="45"/>
      <c r="E550" s="46"/>
      <c r="F550" s="47"/>
      <c r="G550" s="48"/>
      <c r="H550" s="46"/>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row>
    <row r="551">
      <c r="A551" s="43"/>
      <c r="B551" s="110"/>
      <c r="C551" s="45"/>
      <c r="D551" s="45"/>
      <c r="E551" s="46"/>
      <c r="F551" s="47"/>
      <c r="G551" s="48"/>
      <c r="H551" s="46"/>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row>
    <row r="552">
      <c r="A552" s="43"/>
      <c r="B552" s="110"/>
      <c r="C552" s="45"/>
      <c r="D552" s="45"/>
      <c r="E552" s="46"/>
      <c r="F552" s="47"/>
      <c r="G552" s="48"/>
      <c r="H552" s="46"/>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row>
    <row r="553">
      <c r="A553" s="43"/>
      <c r="B553" s="110"/>
      <c r="C553" s="45"/>
      <c r="D553" s="45"/>
      <c r="E553" s="46"/>
      <c r="F553" s="47"/>
      <c r="G553" s="48"/>
      <c r="H553" s="46"/>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row>
    <row r="554">
      <c r="A554" s="43"/>
      <c r="B554" s="110"/>
      <c r="C554" s="45"/>
      <c r="D554" s="45"/>
      <c r="E554" s="46"/>
      <c r="F554" s="47"/>
      <c r="G554" s="48"/>
      <c r="H554" s="46"/>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row>
    <row r="555">
      <c r="A555" s="43"/>
      <c r="B555" s="110"/>
      <c r="C555" s="45"/>
      <c r="D555" s="45"/>
      <c r="E555" s="46"/>
      <c r="F555" s="47"/>
      <c r="G555" s="48"/>
      <c r="H555" s="46"/>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row>
    <row r="556">
      <c r="A556" s="43"/>
      <c r="B556" s="110"/>
      <c r="C556" s="45"/>
      <c r="D556" s="45"/>
      <c r="E556" s="46"/>
      <c r="F556" s="47"/>
      <c r="G556" s="48"/>
      <c r="H556" s="46"/>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row>
    <row r="557">
      <c r="A557" s="43"/>
      <c r="B557" s="110"/>
      <c r="C557" s="45"/>
      <c r="D557" s="45"/>
      <c r="E557" s="46"/>
      <c r="F557" s="47"/>
      <c r="G557" s="48"/>
      <c r="H557" s="46"/>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row>
    <row r="558">
      <c r="A558" s="43"/>
      <c r="B558" s="110"/>
      <c r="C558" s="45"/>
      <c r="D558" s="45"/>
      <c r="E558" s="46"/>
      <c r="F558" s="47"/>
      <c r="G558" s="48"/>
      <c r="H558" s="46"/>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row>
    <row r="559">
      <c r="A559" s="43"/>
      <c r="B559" s="110"/>
      <c r="C559" s="45"/>
      <c r="D559" s="45"/>
      <c r="E559" s="46"/>
      <c r="F559" s="47"/>
      <c r="G559" s="48"/>
      <c r="H559" s="46"/>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row>
    <row r="560">
      <c r="A560" s="43"/>
      <c r="B560" s="110"/>
      <c r="C560" s="45"/>
      <c r="D560" s="45"/>
      <c r="E560" s="46"/>
      <c r="F560" s="47"/>
      <c r="G560" s="48"/>
      <c r="H560" s="46"/>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row>
    <row r="561">
      <c r="A561" s="43"/>
      <c r="B561" s="110"/>
      <c r="C561" s="45"/>
      <c r="D561" s="45"/>
      <c r="E561" s="46"/>
      <c r="F561" s="47"/>
      <c r="G561" s="48"/>
      <c r="H561" s="46"/>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row>
    <row r="562">
      <c r="A562" s="43"/>
      <c r="B562" s="110"/>
      <c r="C562" s="45"/>
      <c r="D562" s="45"/>
      <c r="E562" s="46"/>
      <c r="F562" s="47"/>
      <c r="G562" s="48"/>
      <c r="H562" s="46"/>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c r="A563" s="43"/>
      <c r="B563" s="110"/>
      <c r="C563" s="45"/>
      <c r="D563" s="45"/>
      <c r="E563" s="46"/>
      <c r="F563" s="47"/>
      <c r="G563" s="48"/>
      <c r="H563" s="46"/>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row>
    <row r="564">
      <c r="A564" s="43"/>
      <c r="B564" s="110"/>
      <c r="C564" s="45"/>
      <c r="D564" s="45"/>
      <c r="E564" s="46"/>
      <c r="F564" s="47"/>
      <c r="G564" s="48"/>
      <c r="H564" s="46"/>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row>
    <row r="565">
      <c r="A565" s="43"/>
      <c r="B565" s="110"/>
      <c r="C565" s="45"/>
      <c r="D565" s="45"/>
      <c r="E565" s="46"/>
      <c r="F565" s="47"/>
      <c r="G565" s="48"/>
      <c r="H565" s="46"/>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row>
    <row r="566">
      <c r="A566" s="43"/>
      <c r="B566" s="110"/>
      <c r="C566" s="45"/>
      <c r="D566" s="45"/>
      <c r="E566" s="46"/>
      <c r="F566" s="47"/>
      <c r="G566" s="48"/>
      <c r="H566" s="46"/>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row>
    <row r="567">
      <c r="A567" s="43"/>
      <c r="B567" s="110"/>
      <c r="C567" s="45"/>
      <c r="D567" s="45"/>
      <c r="E567" s="46"/>
      <c r="F567" s="47"/>
      <c r="G567" s="48"/>
      <c r="H567" s="46"/>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row>
    <row r="568">
      <c r="A568" s="43"/>
      <c r="B568" s="110"/>
      <c r="C568" s="45"/>
      <c r="D568" s="45"/>
      <c r="E568" s="46"/>
      <c r="F568" s="47"/>
      <c r="G568" s="48"/>
      <c r="H568" s="46"/>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row>
    <row r="569">
      <c r="A569" s="43"/>
      <c r="B569" s="110"/>
      <c r="C569" s="45"/>
      <c r="D569" s="45"/>
      <c r="E569" s="46"/>
      <c r="F569" s="47"/>
      <c r="G569" s="48"/>
      <c r="H569" s="46"/>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row>
    <row r="570">
      <c r="A570" s="43"/>
      <c r="B570" s="110"/>
      <c r="C570" s="45"/>
      <c r="D570" s="45"/>
      <c r="E570" s="46"/>
      <c r="F570" s="47"/>
      <c r="G570" s="48"/>
      <c r="H570" s="46"/>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row>
    <row r="571">
      <c r="A571" s="43"/>
      <c r="B571" s="110"/>
      <c r="C571" s="45"/>
      <c r="D571" s="45"/>
      <c r="E571" s="46"/>
      <c r="F571" s="47"/>
      <c r="G571" s="48"/>
      <c r="H571" s="46"/>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row>
    <row r="572">
      <c r="A572" s="43"/>
      <c r="B572" s="110"/>
      <c r="C572" s="45"/>
      <c r="D572" s="45"/>
      <c r="E572" s="46"/>
      <c r="F572" s="47"/>
      <c r="G572" s="48"/>
      <c r="H572" s="46"/>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row>
    <row r="573">
      <c r="A573" s="43"/>
      <c r="B573" s="110"/>
      <c r="C573" s="45"/>
      <c r="D573" s="45"/>
      <c r="E573" s="46"/>
      <c r="F573" s="47"/>
      <c r="G573" s="48"/>
      <c r="H573" s="46"/>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row>
    <row r="574">
      <c r="A574" s="43"/>
      <c r="B574" s="110"/>
      <c r="C574" s="45"/>
      <c r="D574" s="45"/>
      <c r="E574" s="46"/>
      <c r="F574" s="47"/>
      <c r="G574" s="48"/>
      <c r="H574" s="46"/>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row>
    <row r="575">
      <c r="A575" s="43"/>
      <c r="B575" s="110"/>
      <c r="C575" s="45"/>
      <c r="D575" s="45"/>
      <c r="E575" s="46"/>
      <c r="F575" s="47"/>
      <c r="G575" s="48"/>
      <c r="H575" s="46"/>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row>
    <row r="576">
      <c r="A576" s="43"/>
      <c r="B576" s="110"/>
      <c r="C576" s="45"/>
      <c r="D576" s="45"/>
      <c r="E576" s="46"/>
      <c r="F576" s="47"/>
      <c r="G576" s="48"/>
      <c r="H576" s="46"/>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row>
    <row r="577">
      <c r="A577" s="43"/>
      <c r="B577" s="110"/>
      <c r="C577" s="45"/>
      <c r="D577" s="45"/>
      <c r="E577" s="46"/>
      <c r="F577" s="47"/>
      <c r="G577" s="48"/>
      <c r="H577" s="46"/>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row>
    <row r="578">
      <c r="A578" s="43"/>
      <c r="B578" s="110"/>
      <c r="C578" s="45"/>
      <c r="D578" s="45"/>
      <c r="E578" s="46"/>
      <c r="F578" s="47"/>
      <c r="G578" s="48"/>
      <c r="H578" s="46"/>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row>
    <row r="579">
      <c r="A579" s="43"/>
      <c r="B579" s="110"/>
      <c r="C579" s="45"/>
      <c r="D579" s="45"/>
      <c r="E579" s="46"/>
      <c r="F579" s="47"/>
      <c r="G579" s="48"/>
      <c r="H579" s="46"/>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row>
    <row r="580">
      <c r="A580" s="43"/>
      <c r="B580" s="110"/>
      <c r="C580" s="45"/>
      <c r="D580" s="45"/>
      <c r="E580" s="46"/>
      <c r="F580" s="47"/>
      <c r="G580" s="48"/>
      <c r="H580" s="46"/>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row>
    <row r="581">
      <c r="A581" s="43"/>
      <c r="B581" s="110"/>
      <c r="C581" s="45"/>
      <c r="D581" s="45"/>
      <c r="E581" s="46"/>
      <c r="F581" s="47"/>
      <c r="G581" s="48"/>
      <c r="H581" s="46"/>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row>
    <row r="582">
      <c r="A582" s="43"/>
      <c r="B582" s="110"/>
      <c r="C582" s="45"/>
      <c r="D582" s="45"/>
      <c r="E582" s="46"/>
      <c r="F582" s="47"/>
      <c r="G582" s="48"/>
      <c r="H582" s="46"/>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row>
    <row r="583">
      <c r="A583" s="43"/>
      <c r="B583" s="110"/>
      <c r="C583" s="45"/>
      <c r="D583" s="45"/>
      <c r="E583" s="46"/>
      <c r="F583" s="47"/>
      <c r="G583" s="48"/>
      <c r="H583" s="46"/>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row>
    <row r="584">
      <c r="A584" s="43"/>
      <c r="B584" s="110"/>
      <c r="C584" s="45"/>
      <c r="D584" s="45"/>
      <c r="E584" s="46"/>
      <c r="F584" s="47"/>
      <c r="G584" s="48"/>
      <c r="H584" s="46"/>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row>
    <row r="585">
      <c r="A585" s="43"/>
      <c r="B585" s="110"/>
      <c r="C585" s="45"/>
      <c r="D585" s="45"/>
      <c r="E585" s="46"/>
      <c r="F585" s="47"/>
      <c r="G585" s="48"/>
      <c r="H585" s="46"/>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row>
    <row r="586">
      <c r="A586" s="43"/>
      <c r="B586" s="110"/>
      <c r="C586" s="45"/>
      <c r="D586" s="45"/>
      <c r="E586" s="46"/>
      <c r="F586" s="47"/>
      <c r="G586" s="48"/>
      <c r="H586" s="46"/>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row>
    <row r="587">
      <c r="A587" s="43"/>
      <c r="B587" s="110"/>
      <c r="C587" s="45"/>
      <c r="D587" s="45"/>
      <c r="E587" s="46"/>
      <c r="F587" s="47"/>
      <c r="G587" s="48"/>
      <c r="H587" s="46"/>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row>
    <row r="588">
      <c r="A588" s="43"/>
      <c r="B588" s="110"/>
      <c r="C588" s="45"/>
      <c r="D588" s="45"/>
      <c r="E588" s="46"/>
      <c r="F588" s="47"/>
      <c r="G588" s="48"/>
      <c r="H588" s="46"/>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row>
    <row r="589">
      <c r="A589" s="43"/>
      <c r="B589" s="110"/>
      <c r="C589" s="45"/>
      <c r="D589" s="45"/>
      <c r="E589" s="46"/>
      <c r="F589" s="47"/>
      <c r="G589" s="48"/>
      <c r="H589" s="46"/>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row>
    <row r="590">
      <c r="A590" s="43"/>
      <c r="B590" s="110"/>
      <c r="C590" s="45"/>
      <c r="D590" s="45"/>
      <c r="E590" s="46"/>
      <c r="F590" s="47"/>
      <c r="G590" s="48"/>
      <c r="H590" s="46"/>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row>
    <row r="591">
      <c r="A591" s="43"/>
      <c r="B591" s="110"/>
      <c r="C591" s="45"/>
      <c r="D591" s="45"/>
      <c r="E591" s="46"/>
      <c r="F591" s="47"/>
      <c r="G591" s="48"/>
      <c r="H591" s="46"/>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row>
    <row r="592">
      <c r="A592" s="43"/>
      <c r="B592" s="110"/>
      <c r="C592" s="45"/>
      <c r="D592" s="45"/>
      <c r="E592" s="46"/>
      <c r="F592" s="47"/>
      <c r="G592" s="48"/>
      <c r="H592" s="46"/>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row>
    <row r="593">
      <c r="A593" s="43"/>
      <c r="B593" s="110"/>
      <c r="C593" s="45"/>
      <c r="D593" s="45"/>
      <c r="E593" s="46"/>
      <c r="F593" s="47"/>
      <c r="G593" s="48"/>
      <c r="H593" s="46"/>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row>
    <row r="594">
      <c r="A594" s="43"/>
      <c r="B594" s="110"/>
      <c r="C594" s="45"/>
      <c r="D594" s="45"/>
      <c r="E594" s="46"/>
      <c r="F594" s="47"/>
      <c r="G594" s="48"/>
      <c r="H594" s="46"/>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row>
    <row r="595">
      <c r="A595" s="43"/>
      <c r="B595" s="110"/>
      <c r="C595" s="45"/>
      <c r="D595" s="45"/>
      <c r="E595" s="46"/>
      <c r="F595" s="47"/>
      <c r="G595" s="48"/>
      <c r="H595" s="46"/>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row>
    <row r="596">
      <c r="A596" s="43"/>
      <c r="B596" s="110"/>
      <c r="C596" s="45"/>
      <c r="D596" s="45"/>
      <c r="E596" s="46"/>
      <c r="F596" s="47"/>
      <c r="G596" s="48"/>
      <c r="H596" s="46"/>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row>
    <row r="597">
      <c r="A597" s="43"/>
      <c r="B597" s="110"/>
      <c r="C597" s="45"/>
      <c r="D597" s="45"/>
      <c r="E597" s="46"/>
      <c r="F597" s="47"/>
      <c r="G597" s="48"/>
      <c r="H597" s="46"/>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row>
    <row r="598">
      <c r="A598" s="43"/>
      <c r="B598" s="110"/>
      <c r="C598" s="45"/>
      <c r="D598" s="45"/>
      <c r="E598" s="46"/>
      <c r="F598" s="47"/>
      <c r="G598" s="48"/>
      <c r="H598" s="46"/>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row>
    <row r="599">
      <c r="A599" s="43"/>
      <c r="B599" s="110"/>
      <c r="C599" s="45"/>
      <c r="D599" s="45"/>
      <c r="E599" s="46"/>
      <c r="F599" s="47"/>
      <c r="G599" s="48"/>
      <c r="H599" s="46"/>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row>
    <row r="600">
      <c r="A600" s="43"/>
      <c r="B600" s="110"/>
      <c r="C600" s="45"/>
      <c r="D600" s="45"/>
      <c r="E600" s="46"/>
      <c r="F600" s="47"/>
      <c r="G600" s="48"/>
      <c r="H600" s="46"/>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row>
    <row r="601">
      <c r="A601" s="43"/>
      <c r="B601" s="110"/>
      <c r="C601" s="45"/>
      <c r="D601" s="45"/>
      <c r="E601" s="46"/>
      <c r="F601" s="47"/>
      <c r="G601" s="48"/>
      <c r="H601" s="46"/>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row>
    <row r="602">
      <c r="A602" s="43"/>
      <c r="B602" s="110"/>
      <c r="C602" s="45"/>
      <c r="D602" s="45"/>
      <c r="E602" s="46"/>
      <c r="F602" s="47"/>
      <c r="G602" s="48"/>
      <c r="H602" s="46"/>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row>
    <row r="603">
      <c r="A603" s="43"/>
      <c r="B603" s="110"/>
      <c r="C603" s="45"/>
      <c r="D603" s="45"/>
      <c r="E603" s="46"/>
      <c r="F603" s="47"/>
      <c r="G603" s="48"/>
      <c r="H603" s="46"/>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row>
    <row r="604">
      <c r="A604" s="43"/>
      <c r="B604" s="110"/>
      <c r="C604" s="45"/>
      <c r="D604" s="45"/>
      <c r="E604" s="46"/>
      <c r="F604" s="47"/>
      <c r="G604" s="48"/>
      <c r="H604" s="46"/>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row>
    <row r="605">
      <c r="A605" s="43"/>
      <c r="B605" s="110"/>
      <c r="C605" s="45"/>
      <c r="D605" s="45"/>
      <c r="E605" s="46"/>
      <c r="F605" s="47"/>
      <c r="G605" s="48"/>
      <c r="H605" s="46"/>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row>
    <row r="606">
      <c r="A606" s="43"/>
      <c r="B606" s="110"/>
      <c r="C606" s="45"/>
      <c r="D606" s="45"/>
      <c r="E606" s="46"/>
      <c r="F606" s="47"/>
      <c r="G606" s="48"/>
      <c r="H606" s="46"/>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row>
    <row r="607">
      <c r="A607" s="43"/>
      <c r="B607" s="110"/>
      <c r="C607" s="45"/>
      <c r="D607" s="45"/>
      <c r="E607" s="46"/>
      <c r="F607" s="47"/>
      <c r="G607" s="48"/>
      <c r="H607" s="46"/>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row>
    <row r="608">
      <c r="A608" s="43"/>
      <c r="B608" s="110"/>
      <c r="C608" s="45"/>
      <c r="D608" s="45"/>
      <c r="E608" s="46"/>
      <c r="F608" s="47"/>
      <c r="G608" s="48"/>
      <c r="H608" s="46"/>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row>
    <row r="609">
      <c r="A609" s="43"/>
      <c r="B609" s="110"/>
      <c r="C609" s="45"/>
      <c r="D609" s="45"/>
      <c r="E609" s="46"/>
      <c r="F609" s="47"/>
      <c r="G609" s="48"/>
      <c r="H609" s="46"/>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row>
    <row r="610">
      <c r="A610" s="43"/>
      <c r="B610" s="110"/>
      <c r="C610" s="45"/>
      <c r="D610" s="45"/>
      <c r="E610" s="46"/>
      <c r="F610" s="47"/>
      <c r="G610" s="48"/>
      <c r="H610" s="46"/>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row>
    <row r="611">
      <c r="A611" s="43"/>
      <c r="B611" s="110"/>
      <c r="C611" s="45"/>
      <c r="D611" s="45"/>
      <c r="E611" s="46"/>
      <c r="F611" s="47"/>
      <c r="G611" s="48"/>
      <c r="H611" s="46"/>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row>
    <row r="612">
      <c r="A612" s="43"/>
      <c r="B612" s="110"/>
      <c r="C612" s="45"/>
      <c r="D612" s="45"/>
      <c r="E612" s="46"/>
      <c r="F612" s="47"/>
      <c r="G612" s="48"/>
      <c r="H612" s="46"/>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row>
    <row r="613">
      <c r="A613" s="43"/>
      <c r="B613" s="110"/>
      <c r="C613" s="45"/>
      <c r="D613" s="45"/>
      <c r="E613" s="46"/>
      <c r="F613" s="47"/>
      <c r="G613" s="48"/>
      <c r="H613" s="46"/>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row>
    <row r="614">
      <c r="A614" s="43"/>
      <c r="B614" s="110"/>
      <c r="C614" s="45"/>
      <c r="D614" s="45"/>
      <c r="E614" s="46"/>
      <c r="F614" s="47"/>
      <c r="G614" s="48"/>
      <c r="H614" s="46"/>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row>
    <row r="615">
      <c r="A615" s="43"/>
      <c r="B615" s="110"/>
      <c r="C615" s="45"/>
      <c r="D615" s="45"/>
      <c r="E615" s="46"/>
      <c r="F615" s="47"/>
      <c r="G615" s="48"/>
      <c r="H615" s="46"/>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row>
    <row r="616">
      <c r="A616" s="43"/>
      <c r="B616" s="110"/>
      <c r="C616" s="45"/>
      <c r="D616" s="45"/>
      <c r="E616" s="46"/>
      <c r="F616" s="47"/>
      <c r="G616" s="48"/>
      <c r="H616" s="46"/>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row>
    <row r="617">
      <c r="A617" s="43"/>
      <c r="B617" s="110"/>
      <c r="C617" s="45"/>
      <c r="D617" s="45"/>
      <c r="E617" s="46"/>
      <c r="F617" s="47"/>
      <c r="G617" s="48"/>
      <c r="H617" s="46"/>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row>
    <row r="618">
      <c r="A618" s="43"/>
      <c r="B618" s="110"/>
      <c r="C618" s="45"/>
      <c r="D618" s="45"/>
      <c r="E618" s="46"/>
      <c r="F618" s="47"/>
      <c r="G618" s="48"/>
      <c r="H618" s="46"/>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row>
    <row r="619">
      <c r="A619" s="43"/>
      <c r="B619" s="110"/>
      <c r="C619" s="45"/>
      <c r="D619" s="45"/>
      <c r="E619" s="46"/>
      <c r="F619" s="47"/>
      <c r="G619" s="48"/>
      <c r="H619" s="46"/>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row>
    <row r="620">
      <c r="A620" s="43"/>
      <c r="B620" s="110"/>
      <c r="C620" s="45"/>
      <c r="D620" s="45"/>
      <c r="E620" s="46"/>
      <c r="F620" s="47"/>
      <c r="G620" s="48"/>
      <c r="H620" s="46"/>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row>
    <row r="621">
      <c r="A621" s="43"/>
      <c r="B621" s="110"/>
      <c r="C621" s="45"/>
      <c r="D621" s="45"/>
      <c r="E621" s="46"/>
      <c r="F621" s="47"/>
      <c r="G621" s="48"/>
      <c r="H621" s="46"/>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row>
    <row r="622">
      <c r="A622" s="43"/>
      <c r="B622" s="110"/>
      <c r="C622" s="45"/>
      <c r="D622" s="45"/>
      <c r="E622" s="46"/>
      <c r="F622" s="47"/>
      <c r="G622" s="48"/>
      <c r="H622" s="46"/>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row>
    <row r="623">
      <c r="A623" s="43"/>
      <c r="B623" s="110"/>
      <c r="C623" s="45"/>
      <c r="D623" s="45"/>
      <c r="E623" s="46"/>
      <c r="F623" s="47"/>
      <c r="G623" s="48"/>
      <c r="H623" s="46"/>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row>
    <row r="624">
      <c r="A624" s="43"/>
      <c r="B624" s="110"/>
      <c r="C624" s="45"/>
      <c r="D624" s="45"/>
      <c r="E624" s="46"/>
      <c r="F624" s="47"/>
      <c r="G624" s="48"/>
      <c r="H624" s="46"/>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row>
    <row r="625">
      <c r="A625" s="43"/>
      <c r="B625" s="110"/>
      <c r="C625" s="45"/>
      <c r="D625" s="45"/>
      <c r="E625" s="46"/>
      <c r="F625" s="47"/>
      <c r="G625" s="48"/>
      <c r="H625" s="46"/>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row>
    <row r="626">
      <c r="A626" s="43"/>
      <c r="B626" s="110"/>
      <c r="C626" s="45"/>
      <c r="D626" s="45"/>
      <c r="E626" s="46"/>
      <c r="F626" s="47"/>
      <c r="G626" s="48"/>
      <c r="H626" s="46"/>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row>
    <row r="627">
      <c r="A627" s="43"/>
      <c r="B627" s="110"/>
      <c r="C627" s="45"/>
      <c r="D627" s="45"/>
      <c r="E627" s="46"/>
      <c r="F627" s="47"/>
      <c r="G627" s="48"/>
      <c r="H627" s="46"/>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row>
    <row r="628">
      <c r="A628" s="43"/>
      <c r="B628" s="110"/>
      <c r="C628" s="45"/>
      <c r="D628" s="45"/>
      <c r="E628" s="46"/>
      <c r="F628" s="47"/>
      <c r="G628" s="48"/>
      <c r="H628" s="46"/>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row>
    <row r="629">
      <c r="A629" s="43"/>
      <c r="B629" s="110"/>
      <c r="C629" s="45"/>
      <c r="D629" s="45"/>
      <c r="E629" s="46"/>
      <c r="F629" s="47"/>
      <c r="G629" s="48"/>
      <c r="H629" s="46"/>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row>
    <row r="630">
      <c r="A630" s="43"/>
      <c r="B630" s="110"/>
      <c r="C630" s="45"/>
      <c r="D630" s="45"/>
      <c r="E630" s="46"/>
      <c r="F630" s="47"/>
      <c r="G630" s="48"/>
      <c r="H630" s="46"/>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row>
    <row r="631">
      <c r="A631" s="43"/>
      <c r="B631" s="110"/>
      <c r="C631" s="45"/>
      <c r="D631" s="45"/>
      <c r="E631" s="46"/>
      <c r="F631" s="47"/>
      <c r="G631" s="48"/>
      <c r="H631" s="46"/>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row>
    <row r="632">
      <c r="A632" s="43"/>
      <c r="B632" s="110"/>
      <c r="C632" s="45"/>
      <c r="D632" s="45"/>
      <c r="E632" s="46"/>
      <c r="F632" s="47"/>
      <c r="G632" s="48"/>
      <c r="H632" s="46"/>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row>
    <row r="633">
      <c r="A633" s="43"/>
      <c r="B633" s="110"/>
      <c r="C633" s="45"/>
      <c r="D633" s="45"/>
      <c r="E633" s="46"/>
      <c r="F633" s="47"/>
      <c r="G633" s="48"/>
      <c r="H633" s="46"/>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row>
    <row r="634">
      <c r="A634" s="43"/>
      <c r="B634" s="110"/>
      <c r="C634" s="45"/>
      <c r="D634" s="45"/>
      <c r="E634" s="46"/>
      <c r="F634" s="47"/>
      <c r="G634" s="48"/>
      <c r="H634" s="46"/>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row>
    <row r="635">
      <c r="A635" s="43"/>
      <c r="B635" s="110"/>
      <c r="C635" s="45"/>
      <c r="D635" s="45"/>
      <c r="E635" s="46"/>
      <c r="F635" s="47"/>
      <c r="G635" s="48"/>
      <c r="H635" s="46"/>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row>
    <row r="636">
      <c r="A636" s="43"/>
      <c r="B636" s="110"/>
      <c r="C636" s="45"/>
      <c r="D636" s="45"/>
      <c r="E636" s="46"/>
      <c r="F636" s="47"/>
      <c r="G636" s="48"/>
      <c r="H636" s="46"/>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row>
    <row r="637">
      <c r="A637" s="43"/>
      <c r="B637" s="110"/>
      <c r="C637" s="45"/>
      <c r="D637" s="45"/>
      <c r="E637" s="46"/>
      <c r="F637" s="47"/>
      <c r="G637" s="48"/>
      <c r="H637" s="46"/>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row>
    <row r="638">
      <c r="A638" s="43"/>
      <c r="B638" s="110"/>
      <c r="C638" s="45"/>
      <c r="D638" s="45"/>
      <c r="E638" s="46"/>
      <c r="F638" s="47"/>
      <c r="G638" s="48"/>
      <c r="H638" s="46"/>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row>
    <row r="639">
      <c r="A639" s="43"/>
      <c r="B639" s="110"/>
      <c r="C639" s="45"/>
      <c r="D639" s="45"/>
      <c r="E639" s="46"/>
      <c r="F639" s="47"/>
      <c r="G639" s="48"/>
      <c r="H639" s="46"/>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row>
    <row r="640">
      <c r="A640" s="43"/>
      <c r="B640" s="110"/>
      <c r="C640" s="45"/>
      <c r="D640" s="45"/>
      <c r="E640" s="46"/>
      <c r="F640" s="47"/>
      <c r="G640" s="48"/>
      <c r="H640" s="46"/>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row>
    <row r="641">
      <c r="A641" s="43"/>
      <c r="B641" s="110"/>
      <c r="C641" s="45"/>
      <c r="D641" s="45"/>
      <c r="E641" s="46"/>
      <c r="F641" s="47"/>
      <c r="G641" s="48"/>
      <c r="H641" s="46"/>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row>
    <row r="642">
      <c r="A642" s="43"/>
      <c r="B642" s="110"/>
      <c r="C642" s="45"/>
      <c r="D642" s="45"/>
      <c r="E642" s="46"/>
      <c r="F642" s="47"/>
      <c r="G642" s="48"/>
      <c r="H642" s="46"/>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row>
    <row r="643">
      <c r="A643" s="43"/>
      <c r="B643" s="110"/>
      <c r="C643" s="45"/>
      <c r="D643" s="45"/>
      <c r="E643" s="46"/>
      <c r="F643" s="47"/>
      <c r="G643" s="48"/>
      <c r="H643" s="46"/>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row>
    <row r="644">
      <c r="A644" s="43"/>
      <c r="B644" s="110"/>
      <c r="C644" s="45"/>
      <c r="D644" s="45"/>
      <c r="E644" s="46"/>
      <c r="F644" s="47"/>
      <c r="G644" s="48"/>
      <c r="H644" s="46"/>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row>
    <row r="645">
      <c r="A645" s="43"/>
      <c r="B645" s="110"/>
      <c r="C645" s="45"/>
      <c r="D645" s="45"/>
      <c r="E645" s="46"/>
      <c r="F645" s="47"/>
      <c r="G645" s="48"/>
      <c r="H645" s="46"/>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row>
    <row r="646">
      <c r="A646" s="43"/>
      <c r="B646" s="110"/>
      <c r="C646" s="45"/>
      <c r="D646" s="45"/>
      <c r="E646" s="46"/>
      <c r="F646" s="47"/>
      <c r="G646" s="48"/>
      <c r="H646" s="46"/>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row>
    <row r="647">
      <c r="A647" s="43"/>
      <c r="B647" s="110"/>
      <c r="C647" s="45"/>
      <c r="D647" s="45"/>
      <c r="E647" s="46"/>
      <c r="F647" s="47"/>
      <c r="G647" s="48"/>
      <c r="H647" s="46"/>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row>
    <row r="648">
      <c r="A648" s="43"/>
      <c r="B648" s="110"/>
      <c r="C648" s="45"/>
      <c r="D648" s="45"/>
      <c r="E648" s="46"/>
      <c r="F648" s="47"/>
      <c r="G648" s="48"/>
      <c r="H648" s="46"/>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row>
    <row r="649">
      <c r="A649" s="43"/>
      <c r="B649" s="110"/>
      <c r="C649" s="45"/>
      <c r="D649" s="45"/>
      <c r="E649" s="46"/>
      <c r="F649" s="47"/>
      <c r="G649" s="48"/>
      <c r="H649" s="46"/>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row>
    <row r="650">
      <c r="A650" s="43"/>
      <c r="B650" s="110"/>
      <c r="C650" s="45"/>
      <c r="D650" s="45"/>
      <c r="E650" s="46"/>
      <c r="F650" s="47"/>
      <c r="G650" s="48"/>
      <c r="H650" s="46"/>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row>
    <row r="651">
      <c r="A651" s="43"/>
      <c r="B651" s="110"/>
      <c r="C651" s="45"/>
      <c r="D651" s="45"/>
      <c r="E651" s="46"/>
      <c r="F651" s="47"/>
      <c r="G651" s="48"/>
      <c r="H651" s="46"/>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row>
    <row r="652">
      <c r="A652" s="43"/>
      <c r="B652" s="110"/>
      <c r="C652" s="45"/>
      <c r="D652" s="45"/>
      <c r="E652" s="46"/>
      <c r="F652" s="47"/>
      <c r="G652" s="48"/>
      <c r="H652" s="46"/>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row>
    <row r="653">
      <c r="A653" s="43"/>
      <c r="B653" s="110"/>
      <c r="C653" s="45"/>
      <c r="D653" s="45"/>
      <c r="E653" s="46"/>
      <c r="F653" s="47"/>
      <c r="G653" s="48"/>
      <c r="H653" s="46"/>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row>
    <row r="654">
      <c r="A654" s="43"/>
      <c r="B654" s="110"/>
      <c r="C654" s="45"/>
      <c r="D654" s="45"/>
      <c r="E654" s="46"/>
      <c r="F654" s="47"/>
      <c r="G654" s="48"/>
      <c r="H654" s="46"/>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row>
    <row r="655">
      <c r="A655" s="43"/>
      <c r="B655" s="110"/>
      <c r="C655" s="45"/>
      <c r="D655" s="45"/>
      <c r="E655" s="46"/>
      <c r="F655" s="47"/>
      <c r="G655" s="48"/>
      <c r="H655" s="46"/>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row>
    <row r="656">
      <c r="A656" s="43"/>
      <c r="B656" s="110"/>
      <c r="C656" s="45"/>
      <c r="D656" s="45"/>
      <c r="E656" s="46"/>
      <c r="F656" s="47"/>
      <c r="G656" s="48"/>
      <c r="H656" s="46"/>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row>
    <row r="657">
      <c r="A657" s="43"/>
      <c r="B657" s="110"/>
      <c r="C657" s="45"/>
      <c r="D657" s="45"/>
      <c r="E657" s="46"/>
      <c r="F657" s="47"/>
      <c r="G657" s="48"/>
      <c r="H657" s="46"/>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row>
    <row r="658">
      <c r="A658" s="43"/>
      <c r="B658" s="110"/>
      <c r="C658" s="45"/>
      <c r="D658" s="45"/>
      <c r="E658" s="46"/>
      <c r="F658" s="47"/>
      <c r="G658" s="48"/>
      <c r="H658" s="46"/>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row>
    <row r="659">
      <c r="A659" s="43"/>
      <c r="B659" s="110"/>
      <c r="C659" s="45"/>
      <c r="D659" s="45"/>
      <c r="E659" s="46"/>
      <c r="F659" s="47"/>
      <c r="G659" s="48"/>
      <c r="H659" s="46"/>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row>
    <row r="660">
      <c r="A660" s="43"/>
      <c r="B660" s="110"/>
      <c r="C660" s="45"/>
      <c r="D660" s="45"/>
      <c r="E660" s="46"/>
      <c r="F660" s="47"/>
      <c r="G660" s="48"/>
      <c r="H660" s="46"/>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row>
    <row r="661">
      <c r="A661" s="43"/>
      <c r="B661" s="110"/>
      <c r="C661" s="45"/>
      <c r="D661" s="45"/>
      <c r="E661" s="46"/>
      <c r="F661" s="47"/>
      <c r="G661" s="48"/>
      <c r="H661" s="46"/>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row>
    <row r="662">
      <c r="A662" s="43"/>
      <c r="B662" s="110"/>
      <c r="C662" s="45"/>
      <c r="D662" s="45"/>
      <c r="E662" s="46"/>
      <c r="F662" s="47"/>
      <c r="G662" s="48"/>
      <c r="H662" s="46"/>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row>
    <row r="663">
      <c r="A663" s="43"/>
      <c r="B663" s="110"/>
      <c r="C663" s="45"/>
      <c r="D663" s="45"/>
      <c r="E663" s="46"/>
      <c r="F663" s="47"/>
      <c r="G663" s="48"/>
      <c r="H663" s="46"/>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row>
    <row r="664">
      <c r="A664" s="43"/>
      <c r="B664" s="110"/>
      <c r="C664" s="45"/>
      <c r="D664" s="45"/>
      <c r="E664" s="46"/>
      <c r="F664" s="47"/>
      <c r="G664" s="48"/>
      <c r="H664" s="46"/>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row>
    <row r="665">
      <c r="A665" s="43"/>
      <c r="B665" s="110"/>
      <c r="C665" s="45"/>
      <c r="D665" s="45"/>
      <c r="E665" s="46"/>
      <c r="F665" s="47"/>
      <c r="G665" s="48"/>
      <c r="H665" s="46"/>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row>
    <row r="666">
      <c r="A666" s="43"/>
      <c r="B666" s="110"/>
      <c r="C666" s="45"/>
      <c r="D666" s="45"/>
      <c r="E666" s="46"/>
      <c r="F666" s="47"/>
      <c r="G666" s="48"/>
      <c r="H666" s="46"/>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row>
    <row r="667">
      <c r="A667" s="43"/>
      <c r="B667" s="110"/>
      <c r="C667" s="45"/>
      <c r="D667" s="45"/>
      <c r="E667" s="46"/>
      <c r="F667" s="47"/>
      <c r="G667" s="48"/>
      <c r="H667" s="46"/>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row>
    <row r="668">
      <c r="A668" s="43"/>
      <c r="B668" s="110"/>
      <c r="C668" s="45"/>
      <c r="D668" s="45"/>
      <c r="E668" s="46"/>
      <c r="F668" s="47"/>
      <c r="G668" s="48"/>
      <c r="H668" s="46"/>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row>
    <row r="669">
      <c r="A669" s="43"/>
      <c r="B669" s="110"/>
      <c r="C669" s="45"/>
      <c r="D669" s="45"/>
      <c r="E669" s="46"/>
      <c r="F669" s="47"/>
      <c r="G669" s="48"/>
      <c r="H669" s="46"/>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row>
    <row r="670">
      <c r="A670" s="43"/>
      <c r="B670" s="110"/>
      <c r="C670" s="45"/>
      <c r="D670" s="45"/>
      <c r="E670" s="46"/>
      <c r="F670" s="47"/>
      <c r="G670" s="48"/>
      <c r="H670" s="46"/>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row>
    <row r="671">
      <c r="A671" s="43"/>
      <c r="B671" s="110"/>
      <c r="C671" s="45"/>
      <c r="D671" s="45"/>
      <c r="E671" s="46"/>
      <c r="F671" s="47"/>
      <c r="G671" s="48"/>
      <c r="H671" s="46"/>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row>
    <row r="672">
      <c r="A672" s="43"/>
      <c r="B672" s="110"/>
      <c r="C672" s="45"/>
      <c r="D672" s="45"/>
      <c r="E672" s="46"/>
      <c r="F672" s="47"/>
      <c r="G672" s="48"/>
      <c r="H672" s="46"/>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row>
    <row r="673">
      <c r="A673" s="43"/>
      <c r="B673" s="110"/>
      <c r="C673" s="45"/>
      <c r="D673" s="45"/>
      <c r="E673" s="46"/>
      <c r="F673" s="47"/>
      <c r="G673" s="48"/>
      <c r="H673" s="46"/>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row>
    <row r="674">
      <c r="A674" s="43"/>
      <c r="B674" s="110"/>
      <c r="C674" s="45"/>
      <c r="D674" s="45"/>
      <c r="E674" s="46"/>
      <c r="F674" s="47"/>
      <c r="G674" s="48"/>
      <c r="H674" s="46"/>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row>
    <row r="675">
      <c r="A675" s="43"/>
      <c r="B675" s="110"/>
      <c r="C675" s="45"/>
      <c r="D675" s="45"/>
      <c r="E675" s="46"/>
      <c r="F675" s="47"/>
      <c r="G675" s="48"/>
      <c r="H675" s="46"/>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row>
    <row r="676">
      <c r="A676" s="43"/>
      <c r="B676" s="110"/>
      <c r="C676" s="45"/>
      <c r="D676" s="45"/>
      <c r="E676" s="46"/>
      <c r="F676" s="47"/>
      <c r="G676" s="48"/>
      <c r="H676" s="46"/>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row>
    <row r="677">
      <c r="A677" s="43"/>
      <c r="B677" s="110"/>
      <c r="C677" s="45"/>
      <c r="D677" s="45"/>
      <c r="E677" s="46"/>
      <c r="F677" s="47"/>
      <c r="G677" s="48"/>
      <c r="H677" s="46"/>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row>
    <row r="678">
      <c r="A678" s="43"/>
      <c r="B678" s="110"/>
      <c r="C678" s="45"/>
      <c r="D678" s="45"/>
      <c r="E678" s="46"/>
      <c r="F678" s="47"/>
      <c r="G678" s="48"/>
      <c r="H678" s="46"/>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row>
    <row r="679">
      <c r="A679" s="43"/>
      <c r="B679" s="110"/>
      <c r="C679" s="45"/>
      <c r="D679" s="45"/>
      <c r="E679" s="46"/>
      <c r="F679" s="47"/>
      <c r="G679" s="48"/>
      <c r="H679" s="46"/>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row>
    <row r="680">
      <c r="A680" s="43"/>
      <c r="B680" s="110"/>
      <c r="C680" s="45"/>
      <c r="D680" s="45"/>
      <c r="E680" s="46"/>
      <c r="F680" s="47"/>
      <c r="G680" s="48"/>
      <c r="H680" s="46"/>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row>
    <row r="681">
      <c r="A681" s="43"/>
      <c r="B681" s="110"/>
      <c r="C681" s="45"/>
      <c r="D681" s="45"/>
      <c r="E681" s="46"/>
      <c r="F681" s="47"/>
      <c r="G681" s="48"/>
      <c r="H681" s="46"/>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row>
    <row r="682">
      <c r="A682" s="43"/>
      <c r="B682" s="110"/>
      <c r="C682" s="45"/>
      <c r="D682" s="45"/>
      <c r="E682" s="46"/>
      <c r="F682" s="47"/>
      <c r="G682" s="48"/>
      <c r="H682" s="46"/>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row>
    <row r="683">
      <c r="A683" s="43"/>
      <c r="B683" s="110"/>
      <c r="C683" s="45"/>
      <c r="D683" s="45"/>
      <c r="E683" s="46"/>
      <c r="F683" s="47"/>
      <c r="G683" s="48"/>
      <c r="H683" s="46"/>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row>
    <row r="684">
      <c r="A684" s="43"/>
      <c r="B684" s="110"/>
      <c r="C684" s="45"/>
      <c r="D684" s="45"/>
      <c r="E684" s="46"/>
      <c r="F684" s="47"/>
      <c r="G684" s="48"/>
      <c r="H684" s="46"/>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row>
    <row r="685">
      <c r="A685" s="43"/>
      <c r="B685" s="110"/>
      <c r="C685" s="45"/>
      <c r="D685" s="45"/>
      <c r="E685" s="46"/>
      <c r="F685" s="47"/>
      <c r="G685" s="48"/>
      <c r="H685" s="46"/>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row>
    <row r="686">
      <c r="A686" s="43"/>
      <c r="B686" s="110"/>
      <c r="C686" s="45"/>
      <c r="D686" s="45"/>
      <c r="E686" s="46"/>
      <c r="F686" s="47"/>
      <c r="G686" s="48"/>
      <c r="H686" s="46"/>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row>
    <row r="687">
      <c r="A687" s="43"/>
      <c r="B687" s="110"/>
      <c r="C687" s="45"/>
      <c r="D687" s="45"/>
      <c r="E687" s="46"/>
      <c r="F687" s="47"/>
      <c r="G687" s="48"/>
      <c r="H687" s="46"/>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row>
    <row r="688">
      <c r="A688" s="43"/>
      <c r="B688" s="110"/>
      <c r="C688" s="45"/>
      <c r="D688" s="45"/>
      <c r="E688" s="46"/>
      <c r="F688" s="47"/>
      <c r="G688" s="48"/>
      <c r="H688" s="46"/>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row>
    <row r="689">
      <c r="A689" s="43"/>
      <c r="B689" s="110"/>
      <c r="C689" s="45"/>
      <c r="D689" s="45"/>
      <c r="E689" s="46"/>
      <c r="F689" s="47"/>
      <c r="G689" s="48"/>
      <c r="H689" s="46"/>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row>
    <row r="690">
      <c r="A690" s="43"/>
      <c r="B690" s="110"/>
      <c r="C690" s="45"/>
      <c r="D690" s="45"/>
      <c r="E690" s="46"/>
      <c r="F690" s="47"/>
      <c r="G690" s="48"/>
      <c r="H690" s="46"/>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row>
    <row r="691">
      <c r="A691" s="43"/>
      <c r="B691" s="110"/>
      <c r="C691" s="45"/>
      <c r="D691" s="45"/>
      <c r="E691" s="46"/>
      <c r="F691" s="47"/>
      <c r="G691" s="48"/>
      <c r="H691" s="46"/>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row>
    <row r="692">
      <c r="A692" s="43"/>
      <c r="B692" s="110"/>
      <c r="C692" s="45"/>
      <c r="D692" s="45"/>
      <c r="E692" s="46"/>
      <c r="F692" s="47"/>
      <c r="G692" s="48"/>
      <c r="H692" s="46"/>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row>
    <row r="693">
      <c r="A693" s="43"/>
      <c r="B693" s="110"/>
      <c r="C693" s="45"/>
      <c r="D693" s="45"/>
      <c r="E693" s="46"/>
      <c r="F693" s="47"/>
      <c r="G693" s="48"/>
      <c r="H693" s="46"/>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row>
    <row r="694">
      <c r="A694" s="43"/>
      <c r="B694" s="110"/>
      <c r="C694" s="45"/>
      <c r="D694" s="45"/>
      <c r="E694" s="46"/>
      <c r="F694" s="47"/>
      <c r="G694" s="48"/>
      <c r="H694" s="46"/>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row>
    <row r="695">
      <c r="A695" s="43"/>
      <c r="B695" s="110"/>
      <c r="C695" s="45"/>
      <c r="D695" s="45"/>
      <c r="E695" s="46"/>
      <c r="F695" s="47"/>
      <c r="G695" s="48"/>
      <c r="H695" s="46"/>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row>
    <row r="696">
      <c r="A696" s="43"/>
      <c r="B696" s="110"/>
      <c r="C696" s="45"/>
      <c r="D696" s="45"/>
      <c r="E696" s="46"/>
      <c r="F696" s="47"/>
      <c r="G696" s="48"/>
      <c r="H696" s="46"/>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row>
    <row r="697">
      <c r="A697" s="43"/>
      <c r="B697" s="110"/>
      <c r="C697" s="45"/>
      <c r="D697" s="45"/>
      <c r="E697" s="46"/>
      <c r="F697" s="47"/>
      <c r="G697" s="48"/>
      <c r="H697" s="46"/>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row>
    <row r="698">
      <c r="A698" s="43"/>
      <c r="B698" s="110"/>
      <c r="C698" s="45"/>
      <c r="D698" s="45"/>
      <c r="E698" s="46"/>
      <c r="F698" s="47"/>
      <c r="G698" s="48"/>
      <c r="H698" s="46"/>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row>
    <row r="699">
      <c r="A699" s="43"/>
      <c r="B699" s="110"/>
      <c r="C699" s="45"/>
      <c r="D699" s="45"/>
      <c r="E699" s="46"/>
      <c r="F699" s="47"/>
      <c r="G699" s="48"/>
      <c r="H699" s="46"/>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row>
    <row r="700">
      <c r="A700" s="43"/>
      <c r="B700" s="110"/>
      <c r="C700" s="45"/>
      <c r="D700" s="45"/>
      <c r="E700" s="46"/>
      <c r="F700" s="47"/>
      <c r="G700" s="48"/>
      <c r="H700" s="46"/>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row>
    <row r="701">
      <c r="A701" s="43"/>
      <c r="B701" s="110"/>
      <c r="C701" s="45"/>
      <c r="D701" s="45"/>
      <c r="E701" s="46"/>
      <c r="F701" s="47"/>
      <c r="G701" s="48"/>
      <c r="H701" s="46"/>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row>
    <row r="702">
      <c r="A702" s="43"/>
      <c r="B702" s="110"/>
      <c r="C702" s="45"/>
      <c r="D702" s="45"/>
      <c r="E702" s="46"/>
      <c r="F702" s="47"/>
      <c r="G702" s="48"/>
      <c r="H702" s="46"/>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row>
    <row r="703">
      <c r="A703" s="43"/>
      <c r="B703" s="110"/>
      <c r="C703" s="45"/>
      <c r="D703" s="45"/>
      <c r="E703" s="46"/>
      <c r="F703" s="47"/>
      <c r="G703" s="48"/>
      <c r="H703" s="46"/>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row>
    <row r="704">
      <c r="A704" s="43"/>
      <c r="B704" s="110"/>
      <c r="C704" s="45"/>
      <c r="D704" s="45"/>
      <c r="E704" s="46"/>
      <c r="F704" s="47"/>
      <c r="G704" s="48"/>
      <c r="H704" s="46"/>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row>
    <row r="705">
      <c r="A705" s="43"/>
      <c r="B705" s="110"/>
      <c r="C705" s="45"/>
      <c r="D705" s="45"/>
      <c r="E705" s="46"/>
      <c r="F705" s="47"/>
      <c r="G705" s="48"/>
      <c r="H705" s="46"/>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row>
    <row r="706">
      <c r="A706" s="43"/>
      <c r="B706" s="110"/>
      <c r="C706" s="45"/>
      <c r="D706" s="45"/>
      <c r="E706" s="46"/>
      <c r="F706" s="47"/>
      <c r="G706" s="48"/>
      <c r="H706" s="46"/>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row>
    <row r="707">
      <c r="A707" s="43"/>
      <c r="B707" s="110"/>
      <c r="C707" s="45"/>
      <c r="D707" s="45"/>
      <c r="E707" s="46"/>
      <c r="F707" s="47"/>
      <c r="G707" s="48"/>
      <c r="H707" s="46"/>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row>
    <row r="708">
      <c r="A708" s="43"/>
      <c r="B708" s="110"/>
      <c r="C708" s="45"/>
      <c r="D708" s="45"/>
      <c r="E708" s="46"/>
      <c r="F708" s="47"/>
      <c r="G708" s="48"/>
      <c r="H708" s="46"/>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row>
    <row r="709">
      <c r="A709" s="43"/>
      <c r="B709" s="110"/>
      <c r="C709" s="45"/>
      <c r="D709" s="45"/>
      <c r="E709" s="46"/>
      <c r="F709" s="47"/>
      <c r="G709" s="48"/>
      <c r="H709" s="46"/>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row>
    <row r="710">
      <c r="A710" s="43"/>
      <c r="B710" s="110"/>
      <c r="C710" s="45"/>
      <c r="D710" s="45"/>
      <c r="E710" s="46"/>
      <c r="F710" s="47"/>
      <c r="G710" s="48"/>
      <c r="H710" s="46"/>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row>
    <row r="711">
      <c r="A711" s="43"/>
      <c r="B711" s="110"/>
      <c r="C711" s="45"/>
      <c r="D711" s="45"/>
      <c r="E711" s="46"/>
      <c r="F711" s="47"/>
      <c r="G711" s="48"/>
      <c r="H711" s="46"/>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row>
    <row r="712">
      <c r="A712" s="43"/>
      <c r="B712" s="110"/>
      <c r="C712" s="45"/>
      <c r="D712" s="45"/>
      <c r="E712" s="46"/>
      <c r="F712" s="47"/>
      <c r="G712" s="48"/>
      <c r="H712" s="46"/>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row>
    <row r="713">
      <c r="A713" s="43"/>
      <c r="B713" s="110"/>
      <c r="C713" s="45"/>
      <c r="D713" s="45"/>
      <c r="E713" s="46"/>
      <c r="F713" s="47"/>
      <c r="G713" s="48"/>
      <c r="H713" s="46"/>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row>
    <row r="714">
      <c r="A714" s="43"/>
      <c r="B714" s="110"/>
      <c r="C714" s="45"/>
      <c r="D714" s="45"/>
      <c r="E714" s="46"/>
      <c r="F714" s="47"/>
      <c r="G714" s="48"/>
      <c r="H714" s="46"/>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row>
    <row r="715">
      <c r="A715" s="43"/>
      <c r="B715" s="110"/>
      <c r="C715" s="45"/>
      <c r="D715" s="45"/>
      <c r="E715" s="46"/>
      <c r="F715" s="47"/>
      <c r="G715" s="48"/>
      <c r="H715" s="46"/>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row>
    <row r="716">
      <c r="A716" s="43"/>
      <c r="B716" s="110"/>
      <c r="C716" s="45"/>
      <c r="D716" s="45"/>
      <c r="E716" s="46"/>
      <c r="F716" s="47"/>
      <c r="G716" s="48"/>
      <c r="H716" s="46"/>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row>
    <row r="717">
      <c r="A717" s="43"/>
      <c r="B717" s="110"/>
      <c r="C717" s="45"/>
      <c r="D717" s="45"/>
      <c r="E717" s="46"/>
      <c r="F717" s="47"/>
      <c r="G717" s="48"/>
      <c r="H717" s="46"/>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row>
    <row r="718">
      <c r="A718" s="43"/>
      <c r="B718" s="110"/>
      <c r="C718" s="45"/>
      <c r="D718" s="45"/>
      <c r="E718" s="46"/>
      <c r="F718" s="47"/>
      <c r="G718" s="48"/>
      <c r="H718" s="46"/>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row>
    <row r="719">
      <c r="A719" s="43"/>
      <c r="B719" s="110"/>
      <c r="C719" s="45"/>
      <c r="D719" s="45"/>
      <c r="E719" s="46"/>
      <c r="F719" s="47"/>
      <c r="G719" s="48"/>
      <c r="H719" s="46"/>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row>
    <row r="720">
      <c r="A720" s="43"/>
      <c r="B720" s="110"/>
      <c r="C720" s="45"/>
      <c r="D720" s="45"/>
      <c r="E720" s="46"/>
      <c r="F720" s="47"/>
      <c r="G720" s="48"/>
      <c r="H720" s="46"/>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row>
    <row r="721">
      <c r="A721" s="43"/>
      <c r="B721" s="110"/>
      <c r="C721" s="45"/>
      <c r="D721" s="45"/>
      <c r="E721" s="46"/>
      <c r="F721" s="47"/>
      <c r="G721" s="48"/>
      <c r="H721" s="46"/>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row>
    <row r="722">
      <c r="A722" s="43"/>
      <c r="B722" s="110"/>
      <c r="C722" s="45"/>
      <c r="D722" s="45"/>
      <c r="E722" s="46"/>
      <c r="F722" s="47"/>
      <c r="G722" s="48"/>
      <c r="H722" s="46"/>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row>
    <row r="723">
      <c r="A723" s="43"/>
      <c r="B723" s="110"/>
      <c r="C723" s="45"/>
      <c r="D723" s="45"/>
      <c r="E723" s="46"/>
      <c r="F723" s="47"/>
      <c r="G723" s="48"/>
      <c r="H723" s="46"/>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row>
    <row r="724">
      <c r="A724" s="43"/>
      <c r="B724" s="110"/>
      <c r="C724" s="45"/>
      <c r="D724" s="45"/>
      <c r="E724" s="46"/>
      <c r="F724" s="47"/>
      <c r="G724" s="48"/>
      <c r="H724" s="46"/>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row>
    <row r="725">
      <c r="A725" s="43"/>
      <c r="B725" s="110"/>
      <c r="C725" s="45"/>
      <c r="D725" s="45"/>
      <c r="E725" s="46"/>
      <c r="F725" s="47"/>
      <c r="G725" s="48"/>
      <c r="H725" s="46"/>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row>
    <row r="726">
      <c r="A726" s="43"/>
      <c r="B726" s="110"/>
      <c r="C726" s="45"/>
      <c r="D726" s="45"/>
      <c r="E726" s="46"/>
      <c r="F726" s="47"/>
      <c r="G726" s="48"/>
      <c r="H726" s="46"/>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row>
    <row r="727">
      <c r="A727" s="43"/>
      <c r="B727" s="110"/>
      <c r="C727" s="45"/>
      <c r="D727" s="45"/>
      <c r="E727" s="46"/>
      <c r="F727" s="47"/>
      <c r="G727" s="48"/>
      <c r="H727" s="46"/>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row>
    <row r="728">
      <c r="A728" s="43"/>
      <c r="B728" s="110"/>
      <c r="C728" s="45"/>
      <c r="D728" s="45"/>
      <c r="E728" s="46"/>
      <c r="F728" s="47"/>
      <c r="G728" s="48"/>
      <c r="H728" s="46"/>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row>
    <row r="729">
      <c r="A729" s="43"/>
      <c r="B729" s="110"/>
      <c r="C729" s="45"/>
      <c r="D729" s="45"/>
      <c r="E729" s="46"/>
      <c r="F729" s="47"/>
      <c r="G729" s="48"/>
      <c r="H729" s="46"/>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row>
    <row r="730">
      <c r="A730" s="43"/>
      <c r="B730" s="110"/>
      <c r="C730" s="45"/>
      <c r="D730" s="45"/>
      <c r="E730" s="46"/>
      <c r="F730" s="47"/>
      <c r="G730" s="48"/>
      <c r="H730" s="46"/>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row>
    <row r="731">
      <c r="A731" s="43"/>
      <c r="B731" s="110"/>
      <c r="C731" s="45"/>
      <c r="D731" s="45"/>
      <c r="E731" s="46"/>
      <c r="F731" s="47"/>
      <c r="G731" s="48"/>
      <c r="H731" s="46"/>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row>
    <row r="732">
      <c r="A732" s="43"/>
      <c r="B732" s="110"/>
      <c r="C732" s="45"/>
      <c r="D732" s="45"/>
      <c r="E732" s="46"/>
      <c r="F732" s="47"/>
      <c r="G732" s="48"/>
      <c r="H732" s="46"/>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row>
    <row r="733">
      <c r="A733" s="43"/>
      <c r="B733" s="110"/>
      <c r="C733" s="45"/>
      <c r="D733" s="45"/>
      <c r="E733" s="46"/>
      <c r="F733" s="47"/>
      <c r="G733" s="48"/>
      <c r="H733" s="46"/>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row>
    <row r="734">
      <c r="A734" s="43"/>
      <c r="B734" s="110"/>
      <c r="C734" s="45"/>
      <c r="D734" s="45"/>
      <c r="E734" s="46"/>
      <c r="F734" s="47"/>
      <c r="G734" s="48"/>
      <c r="H734" s="46"/>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row>
    <row r="735">
      <c r="A735" s="43"/>
      <c r="B735" s="110"/>
      <c r="C735" s="45"/>
      <c r="D735" s="45"/>
      <c r="E735" s="46"/>
      <c r="F735" s="47"/>
      <c r="G735" s="48"/>
      <c r="H735" s="46"/>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row>
    <row r="736">
      <c r="A736" s="43"/>
      <c r="B736" s="110"/>
      <c r="C736" s="45"/>
      <c r="D736" s="45"/>
      <c r="E736" s="46"/>
      <c r="F736" s="47"/>
      <c r="G736" s="48"/>
      <c r="H736" s="46"/>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row>
    <row r="737">
      <c r="A737" s="43"/>
      <c r="B737" s="110"/>
      <c r="C737" s="45"/>
      <c r="D737" s="45"/>
      <c r="E737" s="46"/>
      <c r="F737" s="47"/>
      <c r="G737" s="48"/>
      <c r="H737" s="46"/>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row>
    <row r="738">
      <c r="A738" s="43"/>
      <c r="B738" s="110"/>
      <c r="C738" s="45"/>
      <c r="D738" s="45"/>
      <c r="E738" s="46"/>
      <c r="F738" s="47"/>
      <c r="G738" s="48"/>
      <c r="H738" s="46"/>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row>
    <row r="739">
      <c r="A739" s="43"/>
      <c r="B739" s="110"/>
      <c r="C739" s="45"/>
      <c r="D739" s="45"/>
      <c r="E739" s="46"/>
      <c r="F739" s="47"/>
      <c r="G739" s="48"/>
      <c r="H739" s="46"/>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row>
    <row r="740">
      <c r="A740" s="43"/>
      <c r="B740" s="110"/>
      <c r="C740" s="45"/>
      <c r="D740" s="45"/>
      <c r="E740" s="46"/>
      <c r="F740" s="47"/>
      <c r="G740" s="48"/>
      <c r="H740" s="46"/>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row>
    <row r="741">
      <c r="A741" s="43"/>
      <c r="B741" s="110"/>
      <c r="C741" s="45"/>
      <c r="D741" s="45"/>
      <c r="E741" s="46"/>
      <c r="F741" s="47"/>
      <c r="G741" s="48"/>
      <c r="H741" s="46"/>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row>
    <row r="742">
      <c r="A742" s="43"/>
      <c r="B742" s="110"/>
      <c r="C742" s="45"/>
      <c r="D742" s="45"/>
      <c r="E742" s="46"/>
      <c r="F742" s="47"/>
      <c r="G742" s="48"/>
      <c r="H742" s="46"/>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row>
    <row r="743">
      <c r="A743" s="43"/>
      <c r="B743" s="110"/>
      <c r="C743" s="45"/>
      <c r="D743" s="45"/>
      <c r="E743" s="46"/>
      <c r="F743" s="47"/>
      <c r="G743" s="48"/>
      <c r="H743" s="46"/>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row>
    <row r="744">
      <c r="A744" s="43"/>
      <c r="B744" s="110"/>
      <c r="C744" s="45"/>
      <c r="D744" s="45"/>
      <c r="E744" s="46"/>
      <c r="F744" s="47"/>
      <c r="G744" s="48"/>
      <c r="H744" s="46"/>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row>
    <row r="745">
      <c r="A745" s="43"/>
      <c r="B745" s="110"/>
      <c r="C745" s="45"/>
      <c r="D745" s="45"/>
      <c r="E745" s="46"/>
      <c r="F745" s="47"/>
      <c r="G745" s="48"/>
      <c r="H745" s="46"/>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row>
    <row r="746">
      <c r="A746" s="43"/>
      <c r="B746" s="110"/>
      <c r="C746" s="45"/>
      <c r="D746" s="45"/>
      <c r="E746" s="46"/>
      <c r="F746" s="47"/>
      <c r="G746" s="48"/>
      <c r="H746" s="46"/>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row>
    <row r="747">
      <c r="A747" s="43"/>
      <c r="B747" s="110"/>
      <c r="C747" s="45"/>
      <c r="D747" s="45"/>
      <c r="E747" s="46"/>
      <c r="F747" s="47"/>
      <c r="G747" s="48"/>
      <c r="H747" s="46"/>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row>
    <row r="748">
      <c r="A748" s="43"/>
      <c r="B748" s="110"/>
      <c r="C748" s="45"/>
      <c r="D748" s="45"/>
      <c r="E748" s="46"/>
      <c r="F748" s="47"/>
      <c r="G748" s="48"/>
      <c r="H748" s="46"/>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row>
    <row r="749">
      <c r="A749" s="43"/>
      <c r="B749" s="110"/>
      <c r="C749" s="45"/>
      <c r="D749" s="45"/>
      <c r="E749" s="46"/>
      <c r="F749" s="47"/>
      <c r="G749" s="48"/>
      <c r="H749" s="46"/>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row>
    <row r="750">
      <c r="A750" s="43"/>
      <c r="B750" s="110"/>
      <c r="C750" s="45"/>
      <c r="D750" s="45"/>
      <c r="E750" s="46"/>
      <c r="F750" s="47"/>
      <c r="G750" s="48"/>
      <c r="H750" s="46"/>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row>
    <row r="751">
      <c r="A751" s="43"/>
      <c r="B751" s="110"/>
      <c r="C751" s="45"/>
      <c r="D751" s="45"/>
      <c r="E751" s="46"/>
      <c r="F751" s="47"/>
      <c r="G751" s="48"/>
      <c r="H751" s="46"/>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row>
    <row r="752">
      <c r="A752" s="43"/>
      <c r="B752" s="110"/>
      <c r="C752" s="45"/>
      <c r="D752" s="45"/>
      <c r="E752" s="46"/>
      <c r="F752" s="47"/>
      <c r="G752" s="48"/>
      <c r="H752" s="46"/>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row>
    <row r="753">
      <c r="A753" s="43"/>
      <c r="B753" s="110"/>
      <c r="C753" s="45"/>
      <c r="D753" s="45"/>
      <c r="E753" s="46"/>
      <c r="F753" s="47"/>
      <c r="G753" s="48"/>
      <c r="H753" s="46"/>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row>
    <row r="754">
      <c r="A754" s="43"/>
      <c r="B754" s="110"/>
      <c r="C754" s="45"/>
      <c r="D754" s="45"/>
      <c r="E754" s="46"/>
      <c r="F754" s="47"/>
      <c r="G754" s="48"/>
      <c r="H754" s="46"/>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row>
    <row r="755">
      <c r="A755" s="43"/>
      <c r="B755" s="110"/>
      <c r="C755" s="45"/>
      <c r="D755" s="45"/>
      <c r="E755" s="46"/>
      <c r="F755" s="47"/>
      <c r="G755" s="48"/>
      <c r="H755" s="46"/>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row>
    <row r="756">
      <c r="A756" s="43"/>
      <c r="B756" s="110"/>
      <c r="C756" s="45"/>
      <c r="D756" s="45"/>
      <c r="E756" s="46"/>
      <c r="F756" s="47"/>
      <c r="G756" s="48"/>
      <c r="H756" s="46"/>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row>
    <row r="757">
      <c r="A757" s="43"/>
      <c r="B757" s="110"/>
      <c r="C757" s="45"/>
      <c r="D757" s="45"/>
      <c r="E757" s="46"/>
      <c r="F757" s="47"/>
      <c r="G757" s="48"/>
      <c r="H757" s="46"/>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row>
    <row r="758">
      <c r="A758" s="43"/>
      <c r="B758" s="110"/>
      <c r="C758" s="45"/>
      <c r="D758" s="45"/>
      <c r="E758" s="46"/>
      <c r="F758" s="47"/>
      <c r="G758" s="48"/>
      <c r="H758" s="46"/>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row>
    <row r="759">
      <c r="A759" s="43"/>
      <c r="B759" s="110"/>
      <c r="C759" s="45"/>
      <c r="D759" s="45"/>
      <c r="E759" s="46"/>
      <c r="F759" s="47"/>
      <c r="G759" s="48"/>
      <c r="H759" s="46"/>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row>
    <row r="760">
      <c r="A760" s="43"/>
      <c r="B760" s="110"/>
      <c r="C760" s="45"/>
      <c r="D760" s="45"/>
      <c r="E760" s="46"/>
      <c r="F760" s="47"/>
      <c r="G760" s="48"/>
      <c r="H760" s="46"/>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row>
    <row r="761">
      <c r="A761" s="43"/>
      <c r="B761" s="110"/>
      <c r="C761" s="45"/>
      <c r="D761" s="45"/>
      <c r="E761" s="46"/>
      <c r="F761" s="47"/>
      <c r="G761" s="48"/>
      <c r="H761" s="46"/>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row>
    <row r="762">
      <c r="A762" s="43"/>
      <c r="B762" s="110"/>
      <c r="C762" s="45"/>
      <c r="D762" s="45"/>
      <c r="E762" s="46"/>
      <c r="F762" s="47"/>
      <c r="G762" s="48"/>
      <c r="H762" s="46"/>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row>
    <row r="763">
      <c r="A763" s="43"/>
      <c r="B763" s="110"/>
      <c r="C763" s="45"/>
      <c r="D763" s="45"/>
      <c r="E763" s="46"/>
      <c r="F763" s="47"/>
      <c r="G763" s="48"/>
      <c r="H763" s="46"/>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row>
    <row r="764">
      <c r="A764" s="43"/>
      <c r="B764" s="110"/>
      <c r="C764" s="45"/>
      <c r="D764" s="45"/>
      <c r="E764" s="46"/>
      <c r="F764" s="47"/>
      <c r="G764" s="48"/>
      <c r="H764" s="46"/>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row>
    <row r="765">
      <c r="A765" s="43"/>
      <c r="B765" s="110"/>
      <c r="C765" s="45"/>
      <c r="D765" s="45"/>
      <c r="E765" s="46"/>
      <c r="F765" s="47"/>
      <c r="G765" s="48"/>
      <c r="H765" s="46"/>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row>
    <row r="766">
      <c r="A766" s="43"/>
      <c r="B766" s="110"/>
      <c r="C766" s="45"/>
      <c r="D766" s="45"/>
      <c r="E766" s="46"/>
      <c r="F766" s="47"/>
      <c r="G766" s="48"/>
      <c r="H766" s="46"/>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row>
    <row r="767">
      <c r="A767" s="43"/>
      <c r="B767" s="110"/>
      <c r="C767" s="45"/>
      <c r="D767" s="45"/>
      <c r="E767" s="46"/>
      <c r="F767" s="47"/>
      <c r="G767" s="48"/>
      <c r="H767" s="46"/>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row>
    <row r="768">
      <c r="A768" s="43"/>
      <c r="B768" s="110"/>
      <c r="C768" s="45"/>
      <c r="D768" s="45"/>
      <c r="E768" s="46"/>
      <c r="F768" s="47"/>
      <c r="G768" s="48"/>
      <c r="H768" s="46"/>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row>
    <row r="769">
      <c r="A769" s="43"/>
      <c r="B769" s="110"/>
      <c r="C769" s="45"/>
      <c r="D769" s="45"/>
      <c r="E769" s="46"/>
      <c r="F769" s="47"/>
      <c r="G769" s="48"/>
      <c r="H769" s="46"/>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row>
    <row r="770">
      <c r="A770" s="43"/>
      <c r="B770" s="110"/>
      <c r="C770" s="45"/>
      <c r="D770" s="45"/>
      <c r="E770" s="46"/>
      <c r="F770" s="47"/>
      <c r="G770" s="48"/>
      <c r="H770" s="46"/>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row>
    <row r="771">
      <c r="A771" s="43"/>
      <c r="B771" s="110"/>
      <c r="C771" s="45"/>
      <c r="D771" s="45"/>
      <c r="E771" s="46"/>
      <c r="F771" s="47"/>
      <c r="G771" s="48"/>
      <c r="H771" s="46"/>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row>
    <row r="772">
      <c r="A772" s="43"/>
      <c r="B772" s="110"/>
      <c r="C772" s="45"/>
      <c r="D772" s="45"/>
      <c r="E772" s="46"/>
      <c r="F772" s="47"/>
      <c r="G772" s="48"/>
      <c r="H772" s="46"/>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row>
    <row r="773">
      <c r="A773" s="43"/>
      <c r="B773" s="110"/>
      <c r="C773" s="45"/>
      <c r="D773" s="45"/>
      <c r="E773" s="46"/>
      <c r="F773" s="47"/>
      <c r="G773" s="48"/>
      <c r="H773" s="46"/>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row>
    <row r="774">
      <c r="A774" s="43"/>
      <c r="B774" s="110"/>
      <c r="C774" s="45"/>
      <c r="D774" s="45"/>
      <c r="E774" s="46"/>
      <c r="F774" s="47"/>
      <c r="G774" s="48"/>
      <c r="H774" s="46"/>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row>
    <row r="775">
      <c r="A775" s="43"/>
      <c r="B775" s="110"/>
      <c r="C775" s="45"/>
      <c r="D775" s="45"/>
      <c r="E775" s="46"/>
      <c r="F775" s="47"/>
      <c r="G775" s="48"/>
      <c r="H775" s="46"/>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row>
    <row r="776">
      <c r="A776" s="43"/>
      <c r="B776" s="110"/>
      <c r="C776" s="45"/>
      <c r="D776" s="45"/>
      <c r="E776" s="46"/>
      <c r="F776" s="47"/>
      <c r="G776" s="48"/>
      <c r="H776" s="46"/>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row>
    <row r="777">
      <c r="A777" s="43"/>
      <c r="B777" s="110"/>
      <c r="C777" s="45"/>
      <c r="D777" s="45"/>
      <c r="E777" s="46"/>
      <c r="F777" s="47"/>
      <c r="G777" s="48"/>
      <c r="H777" s="46"/>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row>
    <row r="778">
      <c r="A778" s="43"/>
      <c r="B778" s="110"/>
      <c r="C778" s="45"/>
      <c r="D778" s="45"/>
      <c r="E778" s="46"/>
      <c r="F778" s="47"/>
      <c r="G778" s="48"/>
      <c r="H778" s="46"/>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row>
    <row r="779">
      <c r="A779" s="43"/>
      <c r="B779" s="110"/>
      <c r="C779" s="45"/>
      <c r="D779" s="45"/>
      <c r="E779" s="46"/>
      <c r="F779" s="47"/>
      <c r="G779" s="48"/>
      <c r="H779" s="46"/>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row>
    <row r="780">
      <c r="A780" s="43"/>
      <c r="B780" s="110"/>
      <c r="C780" s="45"/>
      <c r="D780" s="45"/>
      <c r="E780" s="46"/>
      <c r="F780" s="47"/>
      <c r="G780" s="48"/>
      <c r="H780" s="46"/>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row>
    <row r="781">
      <c r="A781" s="43"/>
      <c r="B781" s="110"/>
      <c r="C781" s="45"/>
      <c r="D781" s="45"/>
      <c r="E781" s="46"/>
      <c r="F781" s="47"/>
      <c r="G781" s="48"/>
      <c r="H781" s="46"/>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row>
    <row r="782">
      <c r="A782" s="43"/>
      <c r="B782" s="110"/>
      <c r="C782" s="45"/>
      <c r="D782" s="45"/>
      <c r="E782" s="46"/>
      <c r="F782" s="47"/>
      <c r="G782" s="48"/>
      <c r="H782" s="46"/>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row>
    <row r="783">
      <c r="A783" s="43"/>
      <c r="B783" s="110"/>
      <c r="C783" s="45"/>
      <c r="D783" s="45"/>
      <c r="E783" s="46"/>
      <c r="F783" s="47"/>
      <c r="G783" s="48"/>
      <c r="H783" s="46"/>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row>
    <row r="784">
      <c r="A784" s="43"/>
      <c r="B784" s="110"/>
      <c r="C784" s="45"/>
      <c r="D784" s="45"/>
      <c r="E784" s="46"/>
      <c r="F784" s="47"/>
      <c r="G784" s="48"/>
      <c r="H784" s="46"/>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row>
    <row r="785">
      <c r="A785" s="43"/>
      <c r="B785" s="110"/>
      <c r="C785" s="45"/>
      <c r="D785" s="45"/>
      <c r="E785" s="46"/>
      <c r="F785" s="47"/>
      <c r="G785" s="48"/>
      <c r="H785" s="46"/>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row>
    <row r="786">
      <c r="A786" s="43"/>
      <c r="B786" s="110"/>
      <c r="C786" s="45"/>
      <c r="D786" s="45"/>
      <c r="E786" s="46"/>
      <c r="F786" s="47"/>
      <c r="G786" s="48"/>
      <c r="H786" s="46"/>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row>
    <row r="787">
      <c r="A787" s="43"/>
      <c r="B787" s="110"/>
      <c r="C787" s="45"/>
      <c r="D787" s="45"/>
      <c r="E787" s="46"/>
      <c r="F787" s="47"/>
      <c r="G787" s="48"/>
      <c r="H787" s="46"/>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row>
    <row r="788">
      <c r="A788" s="43"/>
      <c r="B788" s="110"/>
      <c r="C788" s="45"/>
      <c r="D788" s="45"/>
      <c r="E788" s="46"/>
      <c r="F788" s="47"/>
      <c r="G788" s="48"/>
      <c r="H788" s="46"/>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row>
    <row r="789">
      <c r="A789" s="43"/>
      <c r="B789" s="110"/>
      <c r="C789" s="45"/>
      <c r="D789" s="45"/>
      <c r="E789" s="46"/>
      <c r="F789" s="47"/>
      <c r="G789" s="48"/>
      <c r="H789" s="46"/>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row>
    <row r="790">
      <c r="A790" s="43"/>
      <c r="B790" s="110"/>
      <c r="C790" s="45"/>
      <c r="D790" s="45"/>
      <c r="E790" s="46"/>
      <c r="F790" s="47"/>
      <c r="G790" s="48"/>
      <c r="H790" s="46"/>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row>
    <row r="791">
      <c r="A791" s="43"/>
      <c r="B791" s="110"/>
      <c r="C791" s="45"/>
      <c r="D791" s="45"/>
      <c r="E791" s="46"/>
      <c r="F791" s="47"/>
      <c r="G791" s="48"/>
      <c r="H791" s="46"/>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row>
    <row r="792">
      <c r="A792" s="43"/>
      <c r="B792" s="110"/>
      <c r="C792" s="45"/>
      <c r="D792" s="45"/>
      <c r="E792" s="46"/>
      <c r="F792" s="47"/>
      <c r="G792" s="48"/>
      <c r="H792" s="46"/>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row>
    <row r="793">
      <c r="A793" s="43"/>
      <c r="B793" s="110"/>
      <c r="C793" s="45"/>
      <c r="D793" s="45"/>
      <c r="E793" s="46"/>
      <c r="F793" s="47"/>
      <c r="G793" s="48"/>
      <c r="H793" s="46"/>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row>
    <row r="794">
      <c r="A794" s="43"/>
      <c r="B794" s="110"/>
      <c r="C794" s="45"/>
      <c r="D794" s="45"/>
      <c r="E794" s="46"/>
      <c r="F794" s="47"/>
      <c r="G794" s="48"/>
      <c r="H794" s="46"/>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row>
    <row r="795">
      <c r="A795" s="43"/>
      <c r="B795" s="110"/>
      <c r="C795" s="45"/>
      <c r="D795" s="45"/>
      <c r="E795" s="46"/>
      <c r="F795" s="47"/>
      <c r="G795" s="48"/>
      <c r="H795" s="46"/>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row>
    <row r="796">
      <c r="A796" s="43"/>
      <c r="B796" s="110"/>
      <c r="C796" s="45"/>
      <c r="D796" s="45"/>
      <c r="E796" s="46"/>
      <c r="F796" s="47"/>
      <c r="G796" s="48"/>
      <c r="H796" s="46"/>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row>
    <row r="797">
      <c r="A797" s="43"/>
      <c r="B797" s="110"/>
      <c r="C797" s="45"/>
      <c r="D797" s="45"/>
      <c r="E797" s="46"/>
      <c r="F797" s="47"/>
      <c r="G797" s="48"/>
      <c r="H797" s="46"/>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row>
    <row r="798">
      <c r="A798" s="43"/>
      <c r="B798" s="110"/>
      <c r="C798" s="45"/>
      <c r="D798" s="45"/>
      <c r="E798" s="46"/>
      <c r="F798" s="47"/>
      <c r="G798" s="48"/>
      <c r="H798" s="46"/>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row>
    <row r="799">
      <c r="A799" s="43"/>
      <c r="B799" s="110"/>
      <c r="C799" s="45"/>
      <c r="D799" s="45"/>
      <c r="E799" s="46"/>
      <c r="F799" s="47"/>
      <c r="G799" s="48"/>
      <c r="H799" s="46"/>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row>
    <row r="800">
      <c r="A800" s="43"/>
      <c r="B800" s="110"/>
      <c r="C800" s="45"/>
      <c r="D800" s="45"/>
      <c r="E800" s="46"/>
      <c r="F800" s="47"/>
      <c r="G800" s="48"/>
      <c r="H800" s="46"/>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row>
    <row r="801">
      <c r="A801" s="43"/>
      <c r="B801" s="110"/>
      <c r="C801" s="45"/>
      <c r="D801" s="45"/>
      <c r="E801" s="46"/>
      <c r="F801" s="47"/>
      <c r="G801" s="48"/>
      <c r="H801" s="46"/>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row>
    <row r="802">
      <c r="A802" s="43"/>
      <c r="B802" s="110"/>
      <c r="C802" s="45"/>
      <c r="D802" s="45"/>
      <c r="E802" s="46"/>
      <c r="F802" s="47"/>
      <c r="G802" s="48"/>
      <c r="H802" s="46"/>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row>
    <row r="803">
      <c r="A803" s="43"/>
      <c r="B803" s="110"/>
      <c r="C803" s="45"/>
      <c r="D803" s="45"/>
      <c r="E803" s="46"/>
      <c r="F803" s="47"/>
      <c r="G803" s="48"/>
      <c r="H803" s="46"/>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row>
    <row r="804">
      <c r="A804" s="43"/>
      <c r="B804" s="110"/>
      <c r="C804" s="45"/>
      <c r="D804" s="45"/>
      <c r="E804" s="46"/>
      <c r="F804" s="47"/>
      <c r="G804" s="48"/>
      <c r="H804" s="46"/>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row>
    <row r="805">
      <c r="A805" s="43"/>
      <c r="B805" s="110"/>
      <c r="C805" s="45"/>
      <c r="D805" s="45"/>
      <c r="E805" s="46"/>
      <c r="F805" s="47"/>
      <c r="G805" s="48"/>
      <c r="H805" s="46"/>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row>
    <row r="806">
      <c r="A806" s="43"/>
      <c r="B806" s="110"/>
      <c r="C806" s="45"/>
      <c r="D806" s="45"/>
      <c r="E806" s="46"/>
      <c r="F806" s="47"/>
      <c r="G806" s="48"/>
      <c r="H806" s="46"/>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row>
    <row r="807">
      <c r="A807" s="43"/>
      <c r="B807" s="110"/>
      <c r="C807" s="45"/>
      <c r="D807" s="45"/>
      <c r="E807" s="46"/>
      <c r="F807" s="47"/>
      <c r="G807" s="48"/>
      <c r="H807" s="46"/>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row>
    <row r="808">
      <c r="A808" s="43"/>
      <c r="B808" s="110"/>
      <c r="C808" s="45"/>
      <c r="D808" s="45"/>
      <c r="E808" s="46"/>
      <c r="F808" s="47"/>
      <c r="G808" s="48"/>
      <c r="H808" s="46"/>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row>
    <row r="809">
      <c r="A809" s="43"/>
      <c r="B809" s="110"/>
      <c r="C809" s="45"/>
      <c r="D809" s="45"/>
      <c r="E809" s="46"/>
      <c r="F809" s="47"/>
      <c r="G809" s="48"/>
      <c r="H809" s="46"/>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row>
    <row r="810">
      <c r="A810" s="43"/>
      <c r="B810" s="110"/>
      <c r="C810" s="45"/>
      <c r="D810" s="45"/>
      <c r="E810" s="46"/>
      <c r="F810" s="47"/>
      <c r="G810" s="48"/>
      <c r="H810" s="46"/>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row>
    <row r="811">
      <c r="A811" s="43"/>
      <c r="B811" s="110"/>
      <c r="C811" s="45"/>
      <c r="D811" s="45"/>
      <c r="E811" s="46"/>
      <c r="F811" s="47"/>
      <c r="G811" s="48"/>
      <c r="H811" s="46"/>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row>
    <row r="812">
      <c r="A812" s="43"/>
      <c r="B812" s="110"/>
      <c r="C812" s="45"/>
      <c r="D812" s="45"/>
      <c r="E812" s="46"/>
      <c r="F812" s="47"/>
      <c r="G812" s="48"/>
      <c r="H812" s="46"/>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row>
    <row r="813">
      <c r="A813" s="43"/>
      <c r="B813" s="110"/>
      <c r="C813" s="45"/>
      <c r="D813" s="45"/>
      <c r="E813" s="46"/>
      <c r="F813" s="47"/>
      <c r="G813" s="48"/>
      <c r="H813" s="46"/>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row>
    <row r="814">
      <c r="A814" s="43"/>
      <c r="B814" s="110"/>
      <c r="C814" s="45"/>
      <c r="D814" s="45"/>
      <c r="E814" s="46"/>
      <c r="F814" s="47"/>
      <c r="G814" s="48"/>
      <c r="H814" s="46"/>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row>
    <row r="815">
      <c r="A815" s="43"/>
      <c r="B815" s="110"/>
      <c r="C815" s="45"/>
      <c r="D815" s="45"/>
      <c r="E815" s="46"/>
      <c r="F815" s="47"/>
      <c r="G815" s="48"/>
      <c r="H815" s="46"/>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row>
    <row r="816">
      <c r="A816" s="43"/>
      <c r="B816" s="110"/>
      <c r="C816" s="45"/>
      <c r="D816" s="45"/>
      <c r="E816" s="46"/>
      <c r="F816" s="47"/>
      <c r="G816" s="48"/>
      <c r="H816" s="46"/>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row>
    <row r="817">
      <c r="A817" s="43"/>
      <c r="B817" s="110"/>
      <c r="C817" s="45"/>
      <c r="D817" s="45"/>
      <c r="E817" s="46"/>
      <c r="F817" s="47"/>
      <c r="G817" s="48"/>
      <c r="H817" s="46"/>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row>
    <row r="818">
      <c r="A818" s="43"/>
      <c r="B818" s="110"/>
      <c r="C818" s="45"/>
      <c r="D818" s="45"/>
      <c r="E818" s="46"/>
      <c r="F818" s="47"/>
      <c r="G818" s="48"/>
      <c r="H818" s="46"/>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row>
    <row r="819">
      <c r="A819" s="43"/>
      <c r="B819" s="110"/>
      <c r="C819" s="45"/>
      <c r="D819" s="45"/>
      <c r="E819" s="46"/>
      <c r="F819" s="47"/>
      <c r="G819" s="48"/>
      <c r="H819" s="46"/>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row>
    <row r="820">
      <c r="A820" s="43"/>
      <c r="B820" s="110"/>
      <c r="C820" s="45"/>
      <c r="D820" s="45"/>
      <c r="E820" s="46"/>
      <c r="F820" s="47"/>
      <c r="G820" s="48"/>
      <c r="H820" s="46"/>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row>
    <row r="821">
      <c r="A821" s="43"/>
      <c r="B821" s="110"/>
      <c r="C821" s="45"/>
      <c r="D821" s="45"/>
      <c r="E821" s="46"/>
      <c r="F821" s="47"/>
      <c r="G821" s="48"/>
      <c r="H821" s="46"/>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row>
    <row r="822">
      <c r="A822" s="43"/>
      <c r="B822" s="110"/>
      <c r="C822" s="45"/>
      <c r="D822" s="45"/>
      <c r="E822" s="46"/>
      <c r="F822" s="47"/>
      <c r="G822" s="48"/>
      <c r="H822" s="46"/>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row>
    <row r="823">
      <c r="A823" s="43"/>
      <c r="B823" s="110"/>
      <c r="C823" s="45"/>
      <c r="D823" s="45"/>
      <c r="E823" s="46"/>
      <c r="F823" s="47"/>
      <c r="G823" s="48"/>
      <c r="H823" s="46"/>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row>
    <row r="824">
      <c r="A824" s="43"/>
      <c r="B824" s="110"/>
      <c r="C824" s="45"/>
      <c r="D824" s="45"/>
      <c r="E824" s="46"/>
      <c r="F824" s="47"/>
      <c r="G824" s="48"/>
      <c r="H824" s="46"/>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row>
    <row r="825">
      <c r="A825" s="43"/>
      <c r="B825" s="110"/>
      <c r="C825" s="45"/>
      <c r="D825" s="45"/>
      <c r="E825" s="46"/>
      <c r="F825" s="47"/>
      <c r="G825" s="48"/>
      <c r="H825" s="46"/>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row>
    <row r="826">
      <c r="A826" s="43"/>
      <c r="B826" s="110"/>
      <c r="C826" s="45"/>
      <c r="D826" s="45"/>
      <c r="E826" s="46"/>
      <c r="F826" s="47"/>
      <c r="G826" s="48"/>
      <c r="H826" s="46"/>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row>
    <row r="827">
      <c r="A827" s="43"/>
      <c r="B827" s="110"/>
      <c r="C827" s="45"/>
      <c r="D827" s="45"/>
      <c r="E827" s="46"/>
      <c r="F827" s="47"/>
      <c r="G827" s="48"/>
      <c r="H827" s="46"/>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row>
    <row r="828">
      <c r="A828" s="43"/>
      <c r="B828" s="110"/>
      <c r="C828" s="45"/>
      <c r="D828" s="45"/>
      <c r="E828" s="46"/>
      <c r="F828" s="47"/>
      <c r="G828" s="48"/>
      <c r="H828" s="46"/>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row>
    <row r="829">
      <c r="A829" s="43"/>
      <c r="B829" s="110"/>
      <c r="C829" s="45"/>
      <c r="D829" s="45"/>
      <c r="E829" s="46"/>
      <c r="F829" s="47"/>
      <c r="G829" s="48"/>
      <c r="H829" s="46"/>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row>
    <row r="830">
      <c r="A830" s="43"/>
      <c r="B830" s="110"/>
      <c r="C830" s="45"/>
      <c r="D830" s="45"/>
      <c r="E830" s="46"/>
      <c r="F830" s="47"/>
      <c r="G830" s="48"/>
      <c r="H830" s="46"/>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row>
    <row r="831">
      <c r="A831" s="43"/>
      <c r="B831" s="110"/>
      <c r="C831" s="45"/>
      <c r="D831" s="45"/>
      <c r="E831" s="46"/>
      <c r="F831" s="47"/>
      <c r="G831" s="48"/>
      <c r="H831" s="46"/>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row>
    <row r="832">
      <c r="A832" s="43"/>
      <c r="B832" s="110"/>
      <c r="C832" s="45"/>
      <c r="D832" s="45"/>
      <c r="E832" s="46"/>
      <c r="F832" s="47"/>
      <c r="G832" s="48"/>
      <c r="H832" s="46"/>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row>
    <row r="833">
      <c r="A833" s="43"/>
      <c r="B833" s="110"/>
      <c r="C833" s="45"/>
      <c r="D833" s="45"/>
      <c r="E833" s="46"/>
      <c r="F833" s="47"/>
      <c r="G833" s="48"/>
      <c r="H833" s="46"/>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row>
    <row r="834">
      <c r="A834" s="43"/>
      <c r="B834" s="110"/>
      <c r="C834" s="45"/>
      <c r="D834" s="45"/>
      <c r="E834" s="46"/>
      <c r="F834" s="47"/>
      <c r="G834" s="48"/>
      <c r="H834" s="46"/>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row>
    <row r="835">
      <c r="A835" s="43"/>
      <c r="B835" s="110"/>
      <c r="C835" s="45"/>
      <c r="D835" s="45"/>
      <c r="E835" s="46"/>
      <c r="F835" s="47"/>
      <c r="G835" s="48"/>
      <c r="H835" s="46"/>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row>
    <row r="836">
      <c r="A836" s="43"/>
      <c r="B836" s="110"/>
      <c r="C836" s="45"/>
      <c r="D836" s="45"/>
      <c r="E836" s="46"/>
      <c r="F836" s="47"/>
      <c r="G836" s="48"/>
      <c r="H836" s="46"/>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row>
    <row r="837">
      <c r="A837" s="43"/>
      <c r="B837" s="110"/>
      <c r="C837" s="45"/>
      <c r="D837" s="45"/>
      <c r="E837" s="46"/>
      <c r="F837" s="47"/>
      <c r="G837" s="48"/>
      <c r="H837" s="46"/>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row>
    <row r="838">
      <c r="A838" s="43"/>
      <c r="B838" s="110"/>
      <c r="C838" s="45"/>
      <c r="D838" s="45"/>
      <c r="E838" s="46"/>
      <c r="F838" s="47"/>
      <c r="G838" s="48"/>
      <c r="H838" s="46"/>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row>
    <row r="839">
      <c r="A839" s="43"/>
      <c r="B839" s="110"/>
      <c r="C839" s="45"/>
      <c r="D839" s="45"/>
      <c r="E839" s="46"/>
      <c r="F839" s="47"/>
      <c r="G839" s="48"/>
      <c r="H839" s="46"/>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row>
    <row r="840">
      <c r="A840" s="43"/>
      <c r="B840" s="110"/>
      <c r="C840" s="45"/>
      <c r="D840" s="45"/>
      <c r="E840" s="46"/>
      <c r="F840" s="47"/>
      <c r="G840" s="48"/>
      <c r="H840" s="46"/>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row>
    <row r="841">
      <c r="A841" s="43"/>
      <c r="B841" s="110"/>
      <c r="C841" s="45"/>
      <c r="D841" s="45"/>
      <c r="E841" s="46"/>
      <c r="F841" s="47"/>
      <c r="G841" s="48"/>
      <c r="H841" s="46"/>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row>
    <row r="842">
      <c r="A842" s="43"/>
      <c r="B842" s="110"/>
      <c r="C842" s="45"/>
      <c r="D842" s="45"/>
      <c r="E842" s="46"/>
      <c r="F842" s="47"/>
      <c r="G842" s="48"/>
      <c r="H842" s="46"/>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row>
    <row r="843">
      <c r="A843" s="43"/>
      <c r="B843" s="110"/>
      <c r="C843" s="45"/>
      <c r="D843" s="45"/>
      <c r="E843" s="46"/>
      <c r="F843" s="47"/>
      <c r="G843" s="48"/>
      <c r="H843" s="46"/>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row>
    <row r="844">
      <c r="A844" s="43"/>
      <c r="B844" s="110"/>
      <c r="C844" s="45"/>
      <c r="D844" s="45"/>
      <c r="E844" s="46"/>
      <c r="F844" s="47"/>
      <c r="G844" s="48"/>
      <c r="H844" s="46"/>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row>
    <row r="845">
      <c r="A845" s="43"/>
      <c r="B845" s="110"/>
      <c r="C845" s="45"/>
      <c r="D845" s="45"/>
      <c r="E845" s="46"/>
      <c r="F845" s="47"/>
      <c r="G845" s="48"/>
      <c r="H845" s="46"/>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row>
    <row r="846">
      <c r="A846" s="43"/>
      <c r="B846" s="110"/>
      <c r="C846" s="45"/>
      <c r="D846" s="45"/>
      <c r="E846" s="46"/>
      <c r="F846" s="47"/>
      <c r="G846" s="48"/>
      <c r="H846" s="46"/>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row>
    <row r="847">
      <c r="A847" s="43"/>
      <c r="B847" s="110"/>
      <c r="C847" s="45"/>
      <c r="D847" s="45"/>
      <c r="E847" s="46"/>
      <c r="F847" s="47"/>
      <c r="G847" s="48"/>
      <c r="H847" s="46"/>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row>
    <row r="848">
      <c r="A848" s="43"/>
      <c r="B848" s="110"/>
      <c r="C848" s="45"/>
      <c r="D848" s="45"/>
      <c r="E848" s="46"/>
      <c r="F848" s="47"/>
      <c r="G848" s="48"/>
      <c r="H848" s="46"/>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row>
    <row r="849">
      <c r="A849" s="43"/>
      <c r="B849" s="110"/>
      <c r="C849" s="45"/>
      <c r="D849" s="45"/>
      <c r="E849" s="46"/>
      <c r="F849" s="47"/>
      <c r="G849" s="48"/>
      <c r="H849" s="46"/>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row>
    <row r="850">
      <c r="A850" s="43"/>
      <c r="B850" s="110"/>
      <c r="C850" s="45"/>
      <c r="D850" s="45"/>
      <c r="E850" s="46"/>
      <c r="F850" s="47"/>
      <c r="G850" s="48"/>
      <c r="H850" s="46"/>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row>
    <row r="851">
      <c r="A851" s="43"/>
      <c r="B851" s="110"/>
      <c r="C851" s="45"/>
      <c r="D851" s="45"/>
      <c r="E851" s="46"/>
      <c r="F851" s="47"/>
      <c r="G851" s="48"/>
      <c r="H851" s="46"/>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row>
    <row r="852">
      <c r="A852" s="43"/>
      <c r="B852" s="110"/>
      <c r="C852" s="45"/>
      <c r="D852" s="45"/>
      <c r="E852" s="46"/>
      <c r="F852" s="47"/>
      <c r="G852" s="48"/>
      <c r="H852" s="46"/>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row>
    <row r="853">
      <c r="A853" s="43"/>
      <c r="B853" s="110"/>
      <c r="C853" s="45"/>
      <c r="D853" s="45"/>
      <c r="E853" s="46"/>
      <c r="F853" s="47"/>
      <c r="G853" s="48"/>
      <c r="H853" s="46"/>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row>
    <row r="854">
      <c r="A854" s="43"/>
      <c r="B854" s="110"/>
      <c r="C854" s="45"/>
      <c r="D854" s="45"/>
      <c r="E854" s="46"/>
      <c r="F854" s="47"/>
      <c r="G854" s="48"/>
      <c r="H854" s="46"/>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row>
    <row r="855">
      <c r="A855" s="43"/>
      <c r="B855" s="110"/>
      <c r="C855" s="45"/>
      <c r="D855" s="45"/>
      <c r="E855" s="46"/>
      <c r="F855" s="47"/>
      <c r="G855" s="48"/>
      <c r="H855" s="46"/>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row>
    <row r="856">
      <c r="A856" s="43"/>
      <c r="B856" s="110"/>
      <c r="C856" s="45"/>
      <c r="D856" s="45"/>
      <c r="E856" s="46"/>
      <c r="F856" s="47"/>
      <c r="G856" s="48"/>
      <c r="H856" s="46"/>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row>
    <row r="857">
      <c r="A857" s="43"/>
      <c r="B857" s="110"/>
      <c r="C857" s="45"/>
      <c r="D857" s="45"/>
      <c r="E857" s="46"/>
      <c r="F857" s="47"/>
      <c r="G857" s="48"/>
      <c r="H857" s="46"/>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row>
    <row r="858">
      <c r="A858" s="43"/>
      <c r="B858" s="110"/>
      <c r="C858" s="45"/>
      <c r="D858" s="45"/>
      <c r="E858" s="46"/>
      <c r="F858" s="47"/>
      <c r="G858" s="48"/>
      <c r="H858" s="46"/>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row>
    <row r="859">
      <c r="A859" s="43"/>
      <c r="B859" s="110"/>
      <c r="C859" s="45"/>
      <c r="D859" s="45"/>
      <c r="E859" s="46"/>
      <c r="F859" s="47"/>
      <c r="G859" s="48"/>
      <c r="H859" s="46"/>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row>
    <row r="860">
      <c r="A860" s="43"/>
      <c r="B860" s="110"/>
      <c r="C860" s="45"/>
      <c r="D860" s="45"/>
      <c r="E860" s="46"/>
      <c r="F860" s="47"/>
      <c r="G860" s="48"/>
      <c r="H860" s="46"/>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row>
    <row r="861">
      <c r="A861" s="43"/>
      <c r="B861" s="110"/>
      <c r="C861" s="45"/>
      <c r="D861" s="45"/>
      <c r="E861" s="46"/>
      <c r="F861" s="47"/>
      <c r="G861" s="48"/>
      <c r="H861" s="46"/>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row>
    <row r="862">
      <c r="A862" s="43"/>
      <c r="B862" s="110"/>
      <c r="C862" s="45"/>
      <c r="D862" s="45"/>
      <c r="E862" s="46"/>
      <c r="F862" s="47"/>
      <c r="G862" s="48"/>
      <c r="H862" s="46"/>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row>
    <row r="863">
      <c r="A863" s="43"/>
      <c r="B863" s="110"/>
      <c r="C863" s="45"/>
      <c r="D863" s="45"/>
      <c r="E863" s="46"/>
      <c r="F863" s="47"/>
      <c r="G863" s="48"/>
      <c r="H863" s="46"/>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row>
    <row r="864">
      <c r="A864" s="43"/>
      <c r="B864" s="110"/>
      <c r="C864" s="45"/>
      <c r="D864" s="45"/>
      <c r="E864" s="46"/>
      <c r="F864" s="47"/>
      <c r="G864" s="48"/>
      <c r="H864" s="46"/>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row>
    <row r="865">
      <c r="A865" s="43"/>
      <c r="B865" s="110"/>
      <c r="C865" s="45"/>
      <c r="D865" s="45"/>
      <c r="E865" s="46"/>
      <c r="F865" s="47"/>
      <c r="G865" s="48"/>
      <c r="H865" s="46"/>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row>
    <row r="866">
      <c r="A866" s="43"/>
      <c r="B866" s="110"/>
      <c r="C866" s="45"/>
      <c r="D866" s="45"/>
      <c r="E866" s="46"/>
      <c r="F866" s="47"/>
      <c r="G866" s="48"/>
      <c r="H866" s="46"/>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row>
    <row r="867">
      <c r="A867" s="43"/>
      <c r="B867" s="110"/>
      <c r="C867" s="45"/>
      <c r="D867" s="45"/>
      <c r="E867" s="46"/>
      <c r="F867" s="47"/>
      <c r="G867" s="48"/>
      <c r="H867" s="46"/>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row>
    <row r="868">
      <c r="A868" s="43"/>
      <c r="B868" s="110"/>
      <c r="C868" s="45"/>
      <c r="D868" s="45"/>
      <c r="E868" s="46"/>
      <c r="F868" s="47"/>
      <c r="G868" s="48"/>
      <c r="H868" s="46"/>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row>
    <row r="869">
      <c r="A869" s="43"/>
      <c r="B869" s="110"/>
      <c r="C869" s="45"/>
      <c r="D869" s="45"/>
      <c r="E869" s="46"/>
      <c r="F869" s="47"/>
      <c r="G869" s="48"/>
      <c r="H869" s="46"/>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row>
    <row r="870">
      <c r="A870" s="43"/>
      <c r="B870" s="110"/>
      <c r="C870" s="45"/>
      <c r="D870" s="45"/>
      <c r="E870" s="46"/>
      <c r="F870" s="47"/>
      <c r="G870" s="48"/>
      <c r="H870" s="46"/>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row>
    <row r="871">
      <c r="A871" s="43"/>
      <c r="B871" s="110"/>
      <c r="C871" s="45"/>
      <c r="D871" s="45"/>
      <c r="E871" s="46"/>
      <c r="F871" s="47"/>
      <c r="G871" s="48"/>
      <c r="H871" s="46"/>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row>
    <row r="872">
      <c r="A872" s="43"/>
      <c r="B872" s="110"/>
      <c r="C872" s="45"/>
      <c r="D872" s="45"/>
      <c r="E872" s="46"/>
      <c r="F872" s="47"/>
      <c r="G872" s="48"/>
      <c r="H872" s="46"/>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row>
    <row r="873">
      <c r="A873" s="43"/>
      <c r="B873" s="110"/>
      <c r="C873" s="45"/>
      <c r="D873" s="45"/>
      <c r="E873" s="46"/>
      <c r="F873" s="47"/>
      <c r="G873" s="48"/>
      <c r="H873" s="46"/>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row>
    <row r="874">
      <c r="A874" s="43"/>
      <c r="B874" s="110"/>
      <c r="C874" s="45"/>
      <c r="D874" s="45"/>
      <c r="E874" s="46"/>
      <c r="F874" s="47"/>
      <c r="G874" s="48"/>
      <c r="H874" s="46"/>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row>
    <row r="875">
      <c r="A875" s="43"/>
      <c r="B875" s="110"/>
      <c r="C875" s="45"/>
      <c r="D875" s="45"/>
      <c r="E875" s="46"/>
      <c r="F875" s="47"/>
      <c r="G875" s="48"/>
      <c r="H875" s="46"/>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row>
    <row r="876">
      <c r="A876" s="43"/>
      <c r="B876" s="110"/>
      <c r="C876" s="45"/>
      <c r="D876" s="45"/>
      <c r="E876" s="46"/>
      <c r="F876" s="47"/>
      <c r="G876" s="48"/>
      <c r="H876" s="46"/>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row>
    <row r="877">
      <c r="A877" s="43"/>
      <c r="B877" s="110"/>
      <c r="C877" s="45"/>
      <c r="D877" s="45"/>
      <c r="E877" s="46"/>
      <c r="F877" s="47"/>
      <c r="G877" s="48"/>
      <c r="H877" s="46"/>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row>
    <row r="878">
      <c r="A878" s="43"/>
      <c r="B878" s="110"/>
      <c r="C878" s="45"/>
      <c r="D878" s="45"/>
      <c r="E878" s="46"/>
      <c r="F878" s="47"/>
      <c r="G878" s="48"/>
      <c r="H878" s="46"/>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row>
    <row r="879">
      <c r="A879" s="43"/>
      <c r="B879" s="110"/>
      <c r="C879" s="45"/>
      <c r="D879" s="45"/>
      <c r="E879" s="46"/>
      <c r="F879" s="47"/>
      <c r="G879" s="48"/>
      <c r="H879" s="46"/>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row>
    <row r="880">
      <c r="A880" s="43"/>
      <c r="B880" s="110"/>
      <c r="C880" s="45"/>
      <c r="D880" s="45"/>
      <c r="E880" s="46"/>
      <c r="F880" s="47"/>
      <c r="G880" s="48"/>
      <c r="H880" s="46"/>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row>
    <row r="881">
      <c r="A881" s="43"/>
      <c r="B881" s="110"/>
      <c r="C881" s="45"/>
      <c r="D881" s="45"/>
      <c r="E881" s="46"/>
      <c r="F881" s="47"/>
      <c r="G881" s="48"/>
      <c r="H881" s="46"/>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row>
    <row r="882">
      <c r="A882" s="43"/>
      <c r="B882" s="110"/>
      <c r="C882" s="45"/>
      <c r="D882" s="45"/>
      <c r="E882" s="46"/>
      <c r="F882" s="47"/>
      <c r="G882" s="48"/>
      <c r="H882" s="46"/>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row>
    <row r="883">
      <c r="A883" s="43"/>
      <c r="B883" s="110"/>
      <c r="C883" s="45"/>
      <c r="D883" s="45"/>
      <c r="E883" s="46"/>
      <c r="F883" s="47"/>
      <c r="G883" s="48"/>
      <c r="H883" s="46"/>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row>
    <row r="884">
      <c r="A884" s="43"/>
      <c r="B884" s="110"/>
      <c r="C884" s="45"/>
      <c r="D884" s="45"/>
      <c r="E884" s="46"/>
      <c r="F884" s="47"/>
      <c r="G884" s="48"/>
      <c r="H884" s="46"/>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row>
    <row r="885">
      <c r="A885" s="43"/>
      <c r="B885" s="110"/>
      <c r="C885" s="45"/>
      <c r="D885" s="45"/>
      <c r="E885" s="46"/>
      <c r="F885" s="47"/>
      <c r="G885" s="48"/>
      <c r="H885" s="46"/>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row>
    <row r="886">
      <c r="A886" s="43"/>
      <c r="B886" s="110"/>
      <c r="C886" s="45"/>
      <c r="D886" s="45"/>
      <c r="E886" s="46"/>
      <c r="F886" s="47"/>
      <c r="G886" s="48"/>
      <c r="H886" s="46"/>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row>
    <row r="887">
      <c r="A887" s="43"/>
      <c r="B887" s="110"/>
      <c r="C887" s="45"/>
      <c r="D887" s="45"/>
      <c r="E887" s="46"/>
      <c r="F887" s="47"/>
      <c r="G887" s="48"/>
      <c r="H887" s="46"/>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row>
    <row r="888">
      <c r="A888" s="43"/>
      <c r="B888" s="110"/>
      <c r="C888" s="45"/>
      <c r="D888" s="45"/>
      <c r="E888" s="46"/>
      <c r="F888" s="47"/>
      <c r="G888" s="48"/>
      <c r="H888" s="46"/>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row>
    <row r="889">
      <c r="A889" s="43"/>
      <c r="B889" s="110"/>
      <c r="C889" s="45"/>
      <c r="D889" s="45"/>
      <c r="E889" s="46"/>
      <c r="F889" s="47"/>
      <c r="G889" s="48"/>
      <c r="H889" s="46"/>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row>
    <row r="890">
      <c r="A890" s="43"/>
      <c r="B890" s="110"/>
      <c r="C890" s="45"/>
      <c r="D890" s="45"/>
      <c r="E890" s="46"/>
      <c r="F890" s="47"/>
      <c r="G890" s="48"/>
      <c r="H890" s="46"/>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row>
    <row r="891">
      <c r="A891" s="43"/>
      <c r="B891" s="110"/>
      <c r="C891" s="45"/>
      <c r="D891" s="45"/>
      <c r="E891" s="46"/>
      <c r="F891" s="47"/>
      <c r="G891" s="48"/>
      <c r="H891" s="46"/>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row>
    <row r="892">
      <c r="A892" s="43"/>
      <c r="B892" s="110"/>
      <c r="C892" s="45"/>
      <c r="D892" s="45"/>
      <c r="E892" s="46"/>
      <c r="F892" s="47"/>
      <c r="G892" s="48"/>
      <c r="H892" s="46"/>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row>
    <row r="893">
      <c r="A893" s="43"/>
      <c r="B893" s="110"/>
      <c r="C893" s="45"/>
      <c r="D893" s="45"/>
      <c r="E893" s="46"/>
      <c r="F893" s="47"/>
      <c r="G893" s="48"/>
      <c r="H893" s="46"/>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row>
    <row r="894">
      <c r="A894" s="43"/>
      <c r="B894" s="110"/>
      <c r="C894" s="45"/>
      <c r="D894" s="45"/>
      <c r="E894" s="46"/>
      <c r="F894" s="47"/>
      <c r="G894" s="48"/>
      <c r="H894" s="46"/>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row>
    <row r="895">
      <c r="A895" s="43"/>
      <c r="B895" s="110"/>
      <c r="C895" s="45"/>
      <c r="D895" s="45"/>
      <c r="E895" s="46"/>
      <c r="F895" s="47"/>
      <c r="G895" s="48"/>
      <c r="H895" s="46"/>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row>
    <row r="896">
      <c r="A896" s="43"/>
      <c r="B896" s="110"/>
      <c r="C896" s="45"/>
      <c r="D896" s="45"/>
      <c r="E896" s="46"/>
      <c r="F896" s="47"/>
      <c r="G896" s="48"/>
      <c r="H896" s="46"/>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row>
    <row r="897">
      <c r="A897" s="43"/>
      <c r="B897" s="110"/>
      <c r="C897" s="45"/>
      <c r="D897" s="45"/>
      <c r="E897" s="46"/>
      <c r="F897" s="47"/>
      <c r="G897" s="48"/>
      <c r="H897" s="46"/>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row>
    <row r="898">
      <c r="A898" s="43"/>
      <c r="B898" s="110"/>
      <c r="C898" s="45"/>
      <c r="D898" s="45"/>
      <c r="E898" s="46"/>
      <c r="F898" s="47"/>
      <c r="G898" s="48"/>
      <c r="H898" s="46"/>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row>
    <row r="899">
      <c r="A899" s="43"/>
      <c r="B899" s="110"/>
      <c r="C899" s="45"/>
      <c r="D899" s="45"/>
      <c r="E899" s="46"/>
      <c r="F899" s="47"/>
      <c r="G899" s="48"/>
      <c r="H899" s="46"/>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row>
    <row r="900">
      <c r="A900" s="43"/>
      <c r="B900" s="110"/>
      <c r="C900" s="45"/>
      <c r="D900" s="45"/>
      <c r="E900" s="46"/>
      <c r="F900" s="47"/>
      <c r="G900" s="48"/>
      <c r="H900" s="46"/>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row>
    <row r="901">
      <c r="A901" s="43"/>
      <c r="B901" s="110"/>
      <c r="C901" s="45"/>
      <c r="D901" s="45"/>
      <c r="E901" s="46"/>
      <c r="F901" s="47"/>
      <c r="G901" s="48"/>
      <c r="H901" s="46"/>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row>
    <row r="902">
      <c r="A902" s="43"/>
      <c r="B902" s="110"/>
      <c r="C902" s="45"/>
      <c r="D902" s="45"/>
      <c r="E902" s="46"/>
      <c r="F902" s="47"/>
      <c r="G902" s="48"/>
      <c r="H902" s="46"/>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row>
    <row r="903">
      <c r="A903" s="43"/>
      <c r="B903" s="110"/>
      <c r="C903" s="45"/>
      <c r="D903" s="45"/>
      <c r="E903" s="46"/>
      <c r="F903" s="47"/>
      <c r="G903" s="48"/>
      <c r="H903" s="46"/>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row>
    <row r="904">
      <c r="A904" s="43"/>
      <c r="B904" s="110"/>
      <c r="C904" s="45"/>
      <c r="D904" s="45"/>
      <c r="E904" s="46"/>
      <c r="F904" s="47"/>
      <c r="G904" s="48"/>
      <c r="H904" s="46"/>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row>
    <row r="905">
      <c r="A905" s="43"/>
      <c r="B905" s="110"/>
      <c r="C905" s="45"/>
      <c r="D905" s="45"/>
      <c r="E905" s="46"/>
      <c r="F905" s="47"/>
      <c r="G905" s="48"/>
      <c r="H905" s="46"/>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row>
    <row r="906">
      <c r="A906" s="43"/>
      <c r="B906" s="110"/>
      <c r="C906" s="45"/>
      <c r="D906" s="45"/>
      <c r="E906" s="46"/>
      <c r="F906" s="47"/>
      <c r="G906" s="48"/>
      <c r="H906" s="46"/>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row>
    <row r="907">
      <c r="A907" s="43"/>
      <c r="B907" s="110"/>
      <c r="C907" s="45"/>
      <c r="D907" s="45"/>
      <c r="E907" s="46"/>
      <c r="F907" s="47"/>
      <c r="G907" s="48"/>
      <c r="H907" s="46"/>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row>
    <row r="908">
      <c r="A908" s="43"/>
      <c r="B908" s="110"/>
      <c r="C908" s="45"/>
      <c r="D908" s="45"/>
      <c r="E908" s="46"/>
      <c r="F908" s="47"/>
      <c r="G908" s="48"/>
      <c r="H908" s="46"/>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row>
    <row r="909">
      <c r="A909" s="43"/>
      <c r="B909" s="110"/>
      <c r="C909" s="45"/>
      <c r="D909" s="45"/>
      <c r="E909" s="46"/>
      <c r="F909" s="47"/>
      <c r="G909" s="48"/>
      <c r="H909" s="46"/>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row>
    <row r="910">
      <c r="A910" s="43"/>
      <c r="B910" s="110"/>
      <c r="C910" s="45"/>
      <c r="D910" s="45"/>
      <c r="E910" s="46"/>
      <c r="F910" s="47"/>
      <c r="G910" s="48"/>
      <c r="H910" s="46"/>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row>
    <row r="911">
      <c r="A911" s="43"/>
      <c r="B911" s="110"/>
      <c r="C911" s="45"/>
      <c r="D911" s="45"/>
      <c r="E911" s="46"/>
      <c r="F911" s="47"/>
      <c r="G911" s="48"/>
      <c r="H911" s="46"/>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row>
    <row r="912">
      <c r="A912" s="43"/>
      <c r="B912" s="110"/>
      <c r="C912" s="45"/>
      <c r="D912" s="45"/>
      <c r="E912" s="46"/>
      <c r="F912" s="47"/>
      <c r="G912" s="48"/>
      <c r="H912" s="46"/>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row>
    <row r="913">
      <c r="A913" s="43"/>
      <c r="B913" s="110"/>
      <c r="C913" s="45"/>
      <c r="D913" s="45"/>
      <c r="E913" s="46"/>
      <c r="F913" s="47"/>
      <c r="G913" s="48"/>
      <c r="H913" s="46"/>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row>
    <row r="914">
      <c r="A914" s="43"/>
      <c r="B914" s="110"/>
      <c r="C914" s="45"/>
      <c r="D914" s="45"/>
      <c r="E914" s="46"/>
      <c r="F914" s="47"/>
      <c r="G914" s="48"/>
      <c r="H914" s="46"/>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row>
    <row r="915">
      <c r="A915" s="43"/>
      <c r="B915" s="110"/>
      <c r="C915" s="45"/>
      <c r="D915" s="45"/>
      <c r="E915" s="46"/>
      <c r="F915" s="47"/>
      <c r="G915" s="48"/>
      <c r="H915" s="46"/>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row>
    <row r="916">
      <c r="A916" s="43"/>
      <c r="B916" s="110"/>
      <c r="C916" s="45"/>
      <c r="D916" s="45"/>
      <c r="E916" s="46"/>
      <c r="F916" s="47"/>
      <c r="G916" s="48"/>
      <c r="H916" s="46"/>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row>
    <row r="917">
      <c r="A917" s="43"/>
      <c r="B917" s="110"/>
      <c r="C917" s="45"/>
      <c r="D917" s="45"/>
      <c r="E917" s="46"/>
      <c r="F917" s="47"/>
      <c r="G917" s="48"/>
      <c r="H917" s="46"/>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row>
    <row r="918">
      <c r="A918" s="43"/>
      <c r="B918" s="110"/>
      <c r="C918" s="45"/>
      <c r="D918" s="45"/>
      <c r="E918" s="46"/>
      <c r="F918" s="47"/>
      <c r="G918" s="48"/>
      <c r="H918" s="46"/>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row>
    <row r="919">
      <c r="A919" s="43"/>
      <c r="B919" s="110"/>
      <c r="C919" s="45"/>
      <c r="D919" s="45"/>
      <c r="E919" s="46"/>
      <c r="F919" s="47"/>
      <c r="G919" s="48"/>
      <c r="H919" s="46"/>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row>
    <row r="920">
      <c r="A920" s="43"/>
      <c r="B920" s="110"/>
      <c r="C920" s="45"/>
      <c r="D920" s="45"/>
      <c r="E920" s="46"/>
      <c r="F920" s="47"/>
      <c r="G920" s="48"/>
      <c r="H920" s="46"/>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row>
    <row r="921">
      <c r="A921" s="43"/>
      <c r="B921" s="110"/>
      <c r="C921" s="45"/>
      <c r="D921" s="45"/>
      <c r="E921" s="46"/>
      <c r="F921" s="47"/>
      <c r="G921" s="48"/>
      <c r="H921" s="46"/>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row>
    <row r="922">
      <c r="A922" s="43"/>
      <c r="B922" s="110"/>
      <c r="C922" s="45"/>
      <c r="D922" s="45"/>
      <c r="E922" s="46"/>
      <c r="F922" s="47"/>
      <c r="G922" s="48"/>
      <c r="H922" s="46"/>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row>
    <row r="923">
      <c r="A923" s="43"/>
      <c r="B923" s="110"/>
      <c r="C923" s="45"/>
      <c r="D923" s="45"/>
      <c r="E923" s="46"/>
      <c r="F923" s="47"/>
      <c r="G923" s="48"/>
      <c r="H923" s="46"/>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row>
    <row r="924">
      <c r="A924" s="43"/>
      <c r="B924" s="110"/>
      <c r="C924" s="45"/>
      <c r="D924" s="45"/>
      <c r="E924" s="46"/>
      <c r="F924" s="47"/>
      <c r="G924" s="48"/>
      <c r="H924" s="46"/>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row>
    <row r="925">
      <c r="A925" s="43"/>
      <c r="B925" s="110"/>
      <c r="C925" s="45"/>
      <c r="D925" s="45"/>
      <c r="E925" s="46"/>
      <c r="F925" s="47"/>
      <c r="G925" s="48"/>
      <c r="H925" s="46"/>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row>
    <row r="926">
      <c r="A926" s="43"/>
      <c r="B926" s="110"/>
      <c r="C926" s="45"/>
      <c r="D926" s="45"/>
      <c r="E926" s="46"/>
      <c r="F926" s="47"/>
      <c r="G926" s="48"/>
      <c r="H926" s="46"/>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row>
    <row r="927">
      <c r="A927" s="43"/>
      <c r="B927" s="110"/>
      <c r="C927" s="45"/>
      <c r="D927" s="45"/>
      <c r="E927" s="46"/>
      <c r="F927" s="47"/>
      <c r="G927" s="48"/>
      <c r="H927" s="46"/>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row>
    <row r="928">
      <c r="A928" s="43"/>
      <c r="B928" s="110"/>
      <c r="C928" s="45"/>
      <c r="D928" s="45"/>
      <c r="E928" s="46"/>
      <c r="F928" s="47"/>
      <c r="G928" s="48"/>
      <c r="H928" s="46"/>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row>
    <row r="929">
      <c r="A929" s="43"/>
      <c r="B929" s="110"/>
      <c r="C929" s="45"/>
      <c r="D929" s="45"/>
      <c r="E929" s="46"/>
      <c r="F929" s="47"/>
      <c r="G929" s="48"/>
      <c r="H929" s="46"/>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row>
    <row r="930">
      <c r="A930" s="43"/>
      <c r="B930" s="110"/>
      <c r="C930" s="45"/>
      <c r="D930" s="45"/>
      <c r="E930" s="46"/>
      <c r="F930" s="47"/>
      <c r="G930" s="48"/>
      <c r="H930" s="46"/>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row>
    <row r="931">
      <c r="A931" s="43"/>
      <c r="B931" s="110"/>
      <c r="C931" s="45"/>
      <c r="D931" s="45"/>
      <c r="E931" s="46"/>
      <c r="F931" s="47"/>
      <c r="G931" s="48"/>
      <c r="H931" s="46"/>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row>
    <row r="932">
      <c r="A932" s="43"/>
      <c r="B932" s="110"/>
      <c r="C932" s="45"/>
      <c r="D932" s="45"/>
      <c r="E932" s="46"/>
      <c r="F932" s="47"/>
      <c r="G932" s="48"/>
      <c r="H932" s="46"/>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row>
    <row r="933">
      <c r="A933" s="43"/>
      <c r="B933" s="110"/>
      <c r="C933" s="45"/>
      <c r="D933" s="45"/>
      <c r="E933" s="46"/>
      <c r="F933" s="47"/>
      <c r="G933" s="48"/>
      <c r="H933" s="46"/>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row>
    <row r="934">
      <c r="A934" s="43"/>
      <c r="B934" s="110"/>
      <c r="C934" s="45"/>
      <c r="D934" s="45"/>
      <c r="E934" s="46"/>
      <c r="F934" s="47"/>
      <c r="G934" s="48"/>
      <c r="H934" s="46"/>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row>
    <row r="935">
      <c r="A935" s="43"/>
      <c r="B935" s="110"/>
      <c r="C935" s="45"/>
      <c r="D935" s="45"/>
      <c r="E935" s="46"/>
      <c r="F935" s="47"/>
      <c r="G935" s="48"/>
      <c r="H935" s="46"/>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row>
    <row r="936">
      <c r="A936" s="43"/>
      <c r="B936" s="110"/>
      <c r="C936" s="45"/>
      <c r="D936" s="45"/>
      <c r="E936" s="46"/>
      <c r="F936" s="47"/>
      <c r="G936" s="48"/>
      <c r="H936" s="46"/>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row>
    <row r="937">
      <c r="A937" s="43"/>
      <c r="B937" s="110"/>
      <c r="C937" s="45"/>
      <c r="D937" s="45"/>
      <c r="E937" s="46"/>
      <c r="F937" s="47"/>
      <c r="G937" s="48"/>
      <c r="H937" s="46"/>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row>
    <row r="938">
      <c r="A938" s="43"/>
      <c r="B938" s="110"/>
      <c r="C938" s="45"/>
      <c r="D938" s="45"/>
      <c r="E938" s="46"/>
      <c r="F938" s="47"/>
      <c r="G938" s="48"/>
      <c r="H938" s="46"/>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row>
    <row r="939">
      <c r="A939" s="43"/>
      <c r="B939" s="110"/>
      <c r="C939" s="45"/>
      <c r="D939" s="45"/>
      <c r="E939" s="46"/>
      <c r="F939" s="47"/>
      <c r="G939" s="48"/>
      <c r="H939" s="46"/>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row>
    <row r="940">
      <c r="A940" s="43"/>
      <c r="B940" s="110"/>
      <c r="C940" s="45"/>
      <c r="D940" s="45"/>
      <c r="E940" s="46"/>
      <c r="F940" s="47"/>
      <c r="G940" s="48"/>
      <c r="H940" s="46"/>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row>
    <row r="941">
      <c r="A941" s="43"/>
      <c r="B941" s="110"/>
      <c r="C941" s="45"/>
      <c r="D941" s="45"/>
      <c r="E941" s="46"/>
      <c r="F941" s="47"/>
      <c r="G941" s="48"/>
      <c r="H941" s="46"/>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row>
    <row r="942">
      <c r="A942" s="43"/>
      <c r="B942" s="110"/>
      <c r="C942" s="45"/>
      <c r="D942" s="45"/>
      <c r="E942" s="46"/>
      <c r="F942" s="47"/>
      <c r="G942" s="48"/>
      <c r="H942" s="46"/>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row>
    <row r="943">
      <c r="A943" s="43"/>
      <c r="B943" s="110"/>
      <c r="C943" s="45"/>
      <c r="D943" s="45"/>
      <c r="E943" s="46"/>
      <c r="F943" s="47"/>
      <c r="G943" s="48"/>
      <c r="H943" s="46"/>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row>
    <row r="944">
      <c r="A944" s="43"/>
      <c r="B944" s="110"/>
      <c r="C944" s="45"/>
      <c r="D944" s="45"/>
      <c r="E944" s="46"/>
      <c r="F944" s="47"/>
      <c r="G944" s="48"/>
      <c r="H944" s="46"/>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row>
    <row r="945">
      <c r="A945" s="43"/>
      <c r="B945" s="110"/>
      <c r="C945" s="45"/>
      <c r="D945" s="45"/>
      <c r="E945" s="46"/>
      <c r="F945" s="47"/>
      <c r="G945" s="48"/>
      <c r="H945" s="46"/>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row>
    <row r="946">
      <c r="A946" s="43"/>
      <c r="B946" s="110"/>
      <c r="C946" s="45"/>
      <c r="D946" s="45"/>
      <c r="E946" s="46"/>
      <c r="F946" s="47"/>
      <c r="G946" s="48"/>
      <c r="H946" s="46"/>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row>
    <row r="947">
      <c r="A947" s="43"/>
      <c r="B947" s="110"/>
      <c r="C947" s="45"/>
      <c r="D947" s="45"/>
      <c r="E947" s="46"/>
      <c r="F947" s="47"/>
      <c r="G947" s="48"/>
      <c r="H947" s="46"/>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row>
    <row r="948">
      <c r="A948" s="43"/>
      <c r="B948" s="110"/>
      <c r="C948" s="45"/>
      <c r="D948" s="45"/>
      <c r="E948" s="46"/>
      <c r="F948" s="47"/>
      <c r="G948" s="48"/>
      <c r="H948" s="46"/>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row>
    <row r="949">
      <c r="A949" s="43"/>
      <c r="B949" s="110"/>
      <c r="C949" s="45"/>
      <c r="D949" s="45"/>
      <c r="E949" s="46"/>
      <c r="F949" s="47"/>
      <c r="G949" s="48"/>
      <c r="H949" s="46"/>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row>
    <row r="950">
      <c r="A950" s="43"/>
      <c r="B950" s="110"/>
      <c r="C950" s="45"/>
      <c r="D950" s="45"/>
      <c r="E950" s="46"/>
      <c r="F950" s="47"/>
      <c r="G950" s="48"/>
      <c r="H950" s="46"/>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row>
    <row r="951">
      <c r="A951" s="43"/>
      <c r="B951" s="110"/>
      <c r="C951" s="45"/>
      <c r="D951" s="45"/>
      <c r="E951" s="46"/>
      <c r="F951" s="47"/>
      <c r="G951" s="48"/>
      <c r="H951" s="46"/>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row>
    <row r="952">
      <c r="A952" s="43"/>
      <c r="B952" s="110"/>
      <c r="C952" s="45"/>
      <c r="D952" s="45"/>
      <c r="E952" s="46"/>
      <c r="F952" s="47"/>
      <c r="G952" s="48"/>
      <c r="H952" s="46"/>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row>
    <row r="953">
      <c r="A953" s="43"/>
      <c r="B953" s="110"/>
      <c r="C953" s="45"/>
      <c r="D953" s="45"/>
      <c r="E953" s="46"/>
      <c r="F953" s="47"/>
      <c r="G953" s="48"/>
      <c r="H953" s="46"/>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row>
    <row r="954">
      <c r="A954" s="43"/>
      <c r="B954" s="110"/>
      <c r="C954" s="45"/>
      <c r="D954" s="45"/>
      <c r="E954" s="46"/>
      <c r="F954" s="47"/>
      <c r="G954" s="48"/>
      <c r="H954" s="46"/>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row>
    <row r="955">
      <c r="A955" s="43"/>
      <c r="B955" s="110"/>
      <c r="C955" s="45"/>
      <c r="D955" s="45"/>
      <c r="E955" s="46"/>
      <c r="F955" s="47"/>
      <c r="G955" s="48"/>
      <c r="H955" s="46"/>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row>
    <row r="956">
      <c r="A956" s="43"/>
      <c r="B956" s="110"/>
      <c r="C956" s="45"/>
      <c r="D956" s="45"/>
      <c r="E956" s="46"/>
      <c r="F956" s="47"/>
      <c r="G956" s="48"/>
      <c r="H956" s="46"/>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row>
    <row r="957">
      <c r="A957" s="43"/>
      <c r="B957" s="110"/>
      <c r="C957" s="45"/>
      <c r="D957" s="45"/>
      <c r="E957" s="46"/>
      <c r="F957" s="47"/>
      <c r="G957" s="48"/>
      <c r="H957" s="46"/>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row>
    <row r="958">
      <c r="A958" s="43"/>
      <c r="B958" s="110"/>
      <c r="C958" s="45"/>
      <c r="D958" s="45"/>
      <c r="E958" s="46"/>
      <c r="F958" s="47"/>
      <c r="G958" s="48"/>
      <c r="H958" s="46"/>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row>
    <row r="959">
      <c r="A959" s="43"/>
      <c r="B959" s="110"/>
      <c r="C959" s="45"/>
      <c r="D959" s="45"/>
      <c r="E959" s="46"/>
      <c r="F959" s="47"/>
      <c r="G959" s="48"/>
      <c r="H959" s="46"/>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row>
    <row r="960">
      <c r="A960" s="43"/>
      <c r="B960" s="110"/>
      <c r="C960" s="45"/>
      <c r="D960" s="45"/>
      <c r="E960" s="46"/>
      <c r="F960" s="47"/>
      <c r="G960" s="48"/>
      <c r="H960" s="46"/>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row>
    <row r="961">
      <c r="A961" s="43"/>
      <c r="B961" s="110"/>
      <c r="C961" s="45"/>
      <c r="D961" s="45"/>
      <c r="E961" s="46"/>
      <c r="F961" s="47"/>
      <c r="G961" s="48"/>
      <c r="H961" s="46"/>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row>
    <row r="962">
      <c r="A962" s="43"/>
      <c r="B962" s="110"/>
      <c r="C962" s="45"/>
      <c r="D962" s="45"/>
      <c r="E962" s="46"/>
      <c r="F962" s="47"/>
      <c r="G962" s="48"/>
      <c r="H962" s="46"/>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row>
    <row r="963">
      <c r="A963" s="43"/>
      <c r="B963" s="110"/>
      <c r="C963" s="45"/>
      <c r="D963" s="45"/>
      <c r="E963" s="46"/>
      <c r="F963" s="47"/>
      <c r="G963" s="48"/>
      <c r="H963" s="46"/>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row>
    <row r="964">
      <c r="A964" s="43"/>
      <c r="B964" s="110"/>
      <c r="C964" s="45"/>
      <c r="D964" s="45"/>
      <c r="E964" s="46"/>
      <c r="F964" s="47"/>
      <c r="G964" s="48"/>
      <c r="H964" s="46"/>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row>
    <row r="965">
      <c r="A965" s="43"/>
      <c r="B965" s="110"/>
      <c r="C965" s="45"/>
      <c r="D965" s="45"/>
      <c r="E965" s="46"/>
      <c r="F965" s="47"/>
      <c r="G965" s="48"/>
      <c r="H965" s="46"/>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row>
    <row r="966">
      <c r="A966" s="43"/>
      <c r="B966" s="110"/>
      <c r="C966" s="45"/>
      <c r="D966" s="45"/>
      <c r="E966" s="46"/>
      <c r="F966" s="47"/>
      <c r="G966" s="48"/>
      <c r="H966" s="46"/>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row>
    <row r="967">
      <c r="A967" s="43"/>
      <c r="B967" s="110"/>
      <c r="C967" s="45"/>
      <c r="D967" s="45"/>
      <c r="E967" s="46"/>
      <c r="F967" s="47"/>
      <c r="G967" s="48"/>
      <c r="H967" s="46"/>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row>
    <row r="968">
      <c r="A968" s="43"/>
      <c r="B968" s="110"/>
      <c r="C968" s="45"/>
      <c r="D968" s="45"/>
      <c r="E968" s="46"/>
      <c r="F968" s="47"/>
      <c r="G968" s="48"/>
      <c r="H968" s="46"/>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row>
    <row r="969">
      <c r="A969" s="43"/>
      <c r="B969" s="110"/>
      <c r="C969" s="45"/>
      <c r="D969" s="45"/>
      <c r="E969" s="46"/>
      <c r="F969" s="47"/>
      <c r="G969" s="48"/>
      <c r="H969" s="46"/>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row>
    <row r="970">
      <c r="A970" s="43"/>
      <c r="B970" s="110"/>
      <c r="C970" s="45"/>
      <c r="D970" s="45"/>
      <c r="E970" s="46"/>
      <c r="F970" s="47"/>
      <c r="G970" s="48"/>
      <c r="H970" s="46"/>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row>
    <row r="971">
      <c r="A971" s="43"/>
      <c r="B971" s="110"/>
      <c r="C971" s="45"/>
      <c r="D971" s="45"/>
      <c r="E971" s="46"/>
      <c r="F971" s="47"/>
      <c r="G971" s="48"/>
      <c r="H971" s="46"/>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row>
    <row r="972">
      <c r="A972" s="43"/>
      <c r="B972" s="110"/>
      <c r="C972" s="45"/>
      <c r="D972" s="45"/>
      <c r="E972" s="46"/>
      <c r="F972" s="47"/>
      <c r="G972" s="48"/>
      <c r="H972" s="46"/>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row>
    <row r="973">
      <c r="A973" s="43"/>
      <c r="B973" s="110"/>
      <c r="C973" s="45"/>
      <c r="D973" s="45"/>
      <c r="E973" s="46"/>
      <c r="F973" s="47"/>
      <c r="G973" s="48"/>
      <c r="H973" s="46"/>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row>
    <row r="974">
      <c r="A974" s="43"/>
      <c r="B974" s="110"/>
      <c r="C974" s="45"/>
      <c r="D974" s="45"/>
      <c r="E974" s="46"/>
      <c r="F974" s="47"/>
      <c r="G974" s="48"/>
      <c r="H974" s="46"/>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row>
    <row r="975">
      <c r="A975" s="43"/>
      <c r="B975" s="110"/>
      <c r="C975" s="45"/>
      <c r="D975" s="45"/>
      <c r="E975" s="46"/>
      <c r="F975" s="47"/>
      <c r="G975" s="48"/>
      <c r="H975" s="46"/>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row>
    <row r="976">
      <c r="A976" s="43"/>
      <c r="B976" s="110"/>
      <c r="C976" s="45"/>
      <c r="D976" s="45"/>
      <c r="E976" s="46"/>
      <c r="F976" s="47"/>
      <c r="G976" s="48"/>
      <c r="H976" s="46"/>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row>
    <row r="977">
      <c r="A977" s="43"/>
      <c r="B977" s="110"/>
      <c r="C977" s="45"/>
      <c r="D977" s="45"/>
      <c r="E977" s="46"/>
      <c r="F977" s="47"/>
      <c r="G977" s="48"/>
      <c r="H977" s="46"/>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row>
    <row r="978">
      <c r="A978" s="43"/>
      <c r="B978" s="110"/>
      <c r="C978" s="45"/>
      <c r="D978" s="45"/>
      <c r="E978" s="46"/>
      <c r="F978" s="47"/>
      <c r="G978" s="48"/>
      <c r="H978" s="46"/>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row>
    <row r="979">
      <c r="A979" s="43"/>
      <c r="B979" s="110"/>
      <c r="C979" s="45"/>
      <c r="D979" s="45"/>
      <c r="E979" s="46"/>
      <c r="F979" s="47"/>
      <c r="G979" s="48"/>
      <c r="H979" s="46"/>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row>
    <row r="980">
      <c r="A980" s="43"/>
      <c r="B980" s="110"/>
      <c r="C980" s="45"/>
      <c r="D980" s="45"/>
      <c r="E980" s="46"/>
      <c r="F980" s="47"/>
      <c r="G980" s="48"/>
      <c r="H980" s="46"/>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row>
    <row r="981">
      <c r="A981" s="43"/>
      <c r="B981" s="110"/>
      <c r="C981" s="45"/>
      <c r="D981" s="45"/>
      <c r="E981" s="46"/>
      <c r="F981" s="47"/>
      <c r="G981" s="48"/>
      <c r="H981" s="46"/>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row>
    <row r="982">
      <c r="A982" s="43"/>
      <c r="B982" s="110"/>
      <c r="C982" s="45"/>
      <c r="D982" s="45"/>
      <c r="E982" s="46"/>
      <c r="F982" s="47"/>
      <c r="G982" s="48"/>
      <c r="H982" s="46"/>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row>
    <row r="983">
      <c r="A983" s="43"/>
      <c r="B983" s="110"/>
      <c r="C983" s="45"/>
      <c r="D983" s="45"/>
      <c r="E983" s="46"/>
      <c r="F983" s="47"/>
      <c r="G983" s="48"/>
      <c r="H983" s="46"/>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row>
    <row r="984">
      <c r="A984" s="43"/>
      <c r="B984" s="110"/>
      <c r="C984" s="45"/>
      <c r="D984" s="45"/>
      <c r="E984" s="46"/>
      <c r="F984" s="47"/>
      <c r="G984" s="48"/>
      <c r="H984" s="46"/>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row>
    <row r="985">
      <c r="A985" s="43"/>
      <c r="B985" s="110"/>
      <c r="C985" s="45"/>
      <c r="D985" s="45"/>
      <c r="E985" s="46"/>
      <c r="F985" s="47"/>
      <c r="G985" s="48"/>
      <c r="H985" s="46"/>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row>
    <row r="986">
      <c r="A986" s="43"/>
      <c r="B986" s="110"/>
      <c r="C986" s="45"/>
      <c r="D986" s="45"/>
      <c r="E986" s="46"/>
      <c r="F986" s="47"/>
      <c r="G986" s="48"/>
      <c r="H986" s="46"/>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row>
    <row r="987">
      <c r="A987" s="43"/>
      <c r="B987" s="110"/>
      <c r="C987" s="45"/>
      <c r="D987" s="45"/>
      <c r="E987" s="46"/>
      <c r="F987" s="47"/>
      <c r="G987" s="48"/>
      <c r="H987" s="46"/>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row>
    <row r="988">
      <c r="A988" s="43"/>
      <c r="B988" s="110"/>
      <c r="C988" s="45"/>
      <c r="D988" s="45"/>
      <c r="E988" s="46"/>
      <c r="F988" s="47"/>
      <c r="G988" s="48"/>
      <c r="H988" s="46"/>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row>
    <row r="989">
      <c r="A989" s="43"/>
      <c r="B989" s="110"/>
      <c r="C989" s="45"/>
      <c r="D989" s="45"/>
      <c r="E989" s="46"/>
      <c r="F989" s="47"/>
      <c r="G989" s="48"/>
      <c r="H989" s="46"/>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row>
    <row r="990">
      <c r="A990" s="43"/>
      <c r="B990" s="110"/>
      <c r="C990" s="45"/>
      <c r="D990" s="45"/>
      <c r="E990" s="46"/>
      <c r="F990" s="47"/>
      <c r="G990" s="48"/>
      <c r="H990" s="46"/>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row>
    <row r="991">
      <c r="A991" s="43"/>
      <c r="B991" s="110"/>
      <c r="C991" s="45"/>
      <c r="D991" s="45"/>
      <c r="E991" s="46"/>
      <c r="F991" s="47"/>
      <c r="G991" s="48"/>
      <c r="H991" s="46"/>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row>
    <row r="992">
      <c r="A992" s="43"/>
      <c r="B992" s="110"/>
      <c r="C992" s="45"/>
      <c r="D992" s="45"/>
      <c r="E992" s="46"/>
      <c r="F992" s="47"/>
      <c r="G992" s="48"/>
      <c r="H992" s="46"/>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row>
    <row r="993">
      <c r="A993" s="43"/>
      <c r="B993" s="110"/>
      <c r="C993" s="45"/>
      <c r="D993" s="45"/>
      <c r="E993" s="46"/>
      <c r="F993" s="47"/>
      <c r="G993" s="48"/>
      <c r="H993" s="46"/>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row>
    <row r="994">
      <c r="A994" s="43"/>
      <c r="B994" s="110"/>
      <c r="C994" s="45"/>
      <c r="D994" s="45"/>
      <c r="E994" s="46"/>
      <c r="F994" s="47"/>
      <c r="G994" s="48"/>
      <c r="H994" s="46"/>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row>
    <row r="995">
      <c r="A995" s="43"/>
      <c r="B995" s="110"/>
      <c r="C995" s="45"/>
      <c r="D995" s="45"/>
      <c r="E995" s="46"/>
      <c r="F995" s="47"/>
      <c r="G995" s="48"/>
      <c r="H995" s="46"/>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row>
    <row r="996">
      <c r="A996" s="43"/>
      <c r="B996" s="110"/>
      <c r="C996" s="45"/>
      <c r="D996" s="45"/>
      <c r="E996" s="46"/>
      <c r="F996" s="47"/>
      <c r="G996" s="48"/>
      <c r="H996" s="46"/>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row>
    <row r="997">
      <c r="A997" s="43"/>
      <c r="B997" s="110"/>
      <c r="C997" s="45"/>
      <c r="D997" s="45"/>
      <c r="E997" s="46"/>
      <c r="F997" s="47"/>
      <c r="G997" s="48"/>
      <c r="H997" s="46"/>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row>
    <row r="998">
      <c r="A998" s="43"/>
      <c r="B998" s="110"/>
      <c r="C998" s="45"/>
      <c r="D998" s="45"/>
      <c r="E998" s="46"/>
      <c r="F998" s="47"/>
      <c r="G998" s="48"/>
      <c r="H998" s="46"/>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row>
    <row r="999">
      <c r="A999" s="43"/>
      <c r="B999" s="110"/>
      <c r="C999" s="45"/>
      <c r="D999" s="45"/>
      <c r="E999" s="46"/>
      <c r="F999" s="47"/>
      <c r="G999" s="48"/>
      <c r="H999" s="46"/>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row>
    <row r="1000">
      <c r="A1000" s="43"/>
      <c r="B1000" s="110"/>
      <c r="C1000" s="45"/>
      <c r="D1000" s="45"/>
      <c r="E1000" s="46"/>
      <c r="F1000" s="47"/>
      <c r="G1000" s="48"/>
      <c r="H1000" s="46"/>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row>
    <row r="1001">
      <c r="A1001" s="43"/>
      <c r="B1001" s="110"/>
      <c r="C1001" s="45"/>
      <c r="D1001" s="45"/>
      <c r="E1001" s="46"/>
      <c r="F1001" s="47"/>
      <c r="G1001" s="48"/>
      <c r="H1001" s="46"/>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row>
    <row r="1002">
      <c r="A1002" s="43"/>
      <c r="B1002" s="110"/>
      <c r="C1002" s="45"/>
      <c r="D1002" s="45"/>
      <c r="E1002" s="46"/>
      <c r="F1002" s="47"/>
      <c r="G1002" s="48"/>
      <c r="H1002" s="46"/>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row>
    <row r="1003">
      <c r="A1003" s="43"/>
      <c r="B1003" s="110"/>
      <c r="C1003" s="45"/>
      <c r="D1003" s="45"/>
      <c r="E1003" s="46"/>
      <c r="F1003" s="47"/>
      <c r="G1003" s="48"/>
      <c r="H1003" s="46"/>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row>
    <row r="1004">
      <c r="A1004" s="43"/>
      <c r="B1004" s="110"/>
      <c r="C1004" s="45"/>
      <c r="D1004" s="45"/>
      <c r="E1004" s="46"/>
      <c r="F1004" s="47"/>
      <c r="G1004" s="48"/>
      <c r="H1004" s="46"/>
      <c r="I1004" s="45"/>
      <c r="J1004" s="45"/>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row>
    <row r="1005">
      <c r="A1005" s="43"/>
      <c r="B1005" s="110"/>
      <c r="C1005" s="45"/>
      <c r="D1005" s="45"/>
      <c r="E1005" s="46"/>
      <c r="F1005" s="47"/>
      <c r="G1005" s="48"/>
      <c r="H1005" s="46"/>
      <c r="I1005" s="45"/>
      <c r="J1005" s="45"/>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row>
    <row r="1006">
      <c r="A1006" s="43"/>
      <c r="B1006" s="110"/>
      <c r="C1006" s="45"/>
      <c r="D1006" s="45"/>
      <c r="E1006" s="46"/>
      <c r="F1006" s="47"/>
      <c r="G1006" s="48"/>
      <c r="H1006" s="46"/>
      <c r="I1006" s="45"/>
      <c r="J1006" s="45"/>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row>
    <row r="1007">
      <c r="A1007" s="43"/>
      <c r="B1007" s="110"/>
      <c r="C1007" s="45"/>
      <c r="D1007" s="45"/>
      <c r="E1007" s="46"/>
      <c r="F1007" s="47"/>
      <c r="G1007" s="48"/>
      <c r="H1007" s="46"/>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row>
    <row r="1008">
      <c r="A1008" s="43"/>
      <c r="B1008" s="110"/>
      <c r="C1008" s="45"/>
      <c r="D1008" s="45"/>
      <c r="E1008" s="46"/>
      <c r="F1008" s="47"/>
      <c r="G1008" s="48"/>
      <c r="H1008" s="46"/>
      <c r="I1008" s="45"/>
      <c r="J1008" s="45"/>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row>
    <row r="1009">
      <c r="A1009" s="43"/>
      <c r="B1009" s="110"/>
      <c r="C1009" s="45"/>
      <c r="D1009" s="45"/>
      <c r="E1009" s="46"/>
      <c r="F1009" s="47"/>
      <c r="G1009" s="48"/>
      <c r="H1009" s="46"/>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row>
    <row r="1010">
      <c r="A1010" s="43"/>
      <c r="B1010" s="110"/>
      <c r="C1010" s="45"/>
      <c r="D1010" s="45"/>
      <c r="E1010" s="46"/>
      <c r="F1010" s="47"/>
      <c r="G1010" s="48"/>
      <c r="H1010" s="46"/>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row>
    <row r="1011">
      <c r="A1011" s="43"/>
      <c r="B1011" s="110"/>
      <c r="C1011" s="45"/>
      <c r="D1011" s="45"/>
      <c r="E1011" s="46"/>
      <c r="F1011" s="47"/>
      <c r="G1011" s="48"/>
      <c r="H1011" s="46"/>
      <c r="I1011" s="45"/>
      <c r="J1011" s="45"/>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row>
    <row r="1012">
      <c r="A1012" s="43"/>
      <c r="B1012" s="110"/>
      <c r="C1012" s="45"/>
      <c r="D1012" s="45"/>
      <c r="E1012" s="46"/>
      <c r="F1012" s="47"/>
      <c r="G1012" s="48"/>
      <c r="H1012" s="46"/>
      <c r="I1012" s="45"/>
      <c r="J1012" s="45"/>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row>
    <row r="1013">
      <c r="A1013" s="43"/>
      <c r="B1013" s="110"/>
      <c r="C1013" s="45"/>
      <c r="D1013" s="45"/>
      <c r="E1013" s="46"/>
      <c r="F1013" s="47"/>
      <c r="G1013" s="48"/>
      <c r="H1013" s="46"/>
      <c r="I1013" s="45"/>
      <c r="J1013" s="45"/>
      <c r="K1013" s="45"/>
      <c r="L1013" s="45"/>
      <c r="M1013" s="45"/>
      <c r="N1013" s="45"/>
      <c r="O1013" s="45"/>
      <c r="P1013" s="45"/>
      <c r="Q1013" s="45"/>
      <c r="R1013" s="45"/>
      <c r="S1013" s="45"/>
      <c r="T1013" s="45"/>
      <c r="U1013" s="45"/>
      <c r="V1013" s="45"/>
      <c r="W1013" s="45"/>
      <c r="X1013" s="45"/>
      <c r="Y1013" s="45"/>
      <c r="Z1013" s="45"/>
      <c r="AA1013" s="45"/>
      <c r="AB1013" s="45"/>
      <c r="AC1013" s="45"/>
      <c r="AD1013" s="45"/>
      <c r="AE1013" s="45"/>
      <c r="AF1013" s="45"/>
    </row>
    <row r="1014">
      <c r="A1014" s="43"/>
      <c r="B1014" s="110"/>
      <c r="C1014" s="45"/>
      <c r="D1014" s="45"/>
      <c r="E1014" s="46"/>
      <c r="F1014" s="47"/>
      <c r="G1014" s="48"/>
      <c r="H1014" s="46"/>
      <c r="I1014" s="45"/>
      <c r="J1014" s="45"/>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row>
    <row r="1015">
      <c r="A1015" s="43"/>
      <c r="B1015" s="110"/>
      <c r="C1015" s="45"/>
      <c r="D1015" s="45"/>
      <c r="E1015" s="46"/>
      <c r="F1015" s="47"/>
      <c r="G1015" s="48"/>
      <c r="H1015" s="46"/>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row>
    <row r="1016">
      <c r="A1016" s="43"/>
      <c r="B1016" s="110"/>
      <c r="C1016" s="45"/>
      <c r="D1016" s="45"/>
      <c r="E1016" s="46"/>
      <c r="F1016" s="47"/>
      <c r="G1016" s="48"/>
      <c r="H1016" s="46"/>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row>
    <row r="1017">
      <c r="A1017" s="43"/>
      <c r="B1017" s="110"/>
      <c r="C1017" s="45"/>
      <c r="D1017" s="45"/>
      <c r="E1017" s="46"/>
      <c r="F1017" s="47"/>
      <c r="G1017" s="48"/>
      <c r="H1017" s="46"/>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row>
    <row r="1018">
      <c r="A1018" s="43"/>
      <c r="B1018" s="110"/>
      <c r="C1018" s="45"/>
      <c r="D1018" s="45"/>
      <c r="E1018" s="46"/>
      <c r="F1018" s="47"/>
      <c r="G1018" s="48"/>
      <c r="H1018" s="46"/>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row>
    <row r="1019">
      <c r="A1019" s="43"/>
      <c r="B1019" s="110"/>
      <c r="C1019" s="45"/>
      <c r="D1019" s="45"/>
      <c r="E1019" s="46"/>
      <c r="F1019" s="47"/>
      <c r="G1019" s="48"/>
      <c r="H1019" s="46"/>
      <c r="I1019" s="45"/>
      <c r="J1019" s="45"/>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row>
    <row r="1020">
      <c r="A1020" s="43"/>
      <c r="B1020" s="110"/>
      <c r="C1020" s="45"/>
      <c r="D1020" s="45"/>
      <c r="E1020" s="46"/>
      <c r="F1020" s="47"/>
      <c r="G1020" s="48"/>
      <c r="H1020" s="46"/>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row>
  </sheetData>
  <conditionalFormatting sqref="B20">
    <cfRule type="expression" dxfId="0" priority="1">
      <formula>#REF!=true</formula>
    </cfRule>
  </conditionalFormatting>
  <conditionalFormatting sqref="B4">
    <cfRule type="expression" dxfId="0" priority="2">
      <formula>#REF!=true</formula>
    </cfRule>
  </conditionalFormatting>
  <conditionalFormatting sqref="B18">
    <cfRule type="expression" dxfId="0" priority="3">
      <formula>A20=true</formula>
    </cfRule>
  </conditionalFormatting>
  <conditionalFormatting sqref="H2:H94">
    <cfRule type="containsText" dxfId="0" priority="4" operator="containsText" text="Done">
      <formula>NOT(ISERROR(SEARCH(("Done"),(H2))))</formula>
    </cfRule>
  </conditionalFormatting>
  <conditionalFormatting sqref="A10:A94">
    <cfRule type="expression" dxfId="0" priority="5">
      <formula>A10=true</formula>
    </cfRule>
  </conditionalFormatting>
  <conditionalFormatting sqref="B2:B3 B5:B9 B11:B12 B22:B94">
    <cfRule type="expression" dxfId="0" priority="6">
      <formula>K2=true</formula>
    </cfRule>
  </conditionalFormatting>
  <conditionalFormatting sqref="I10:I57">
    <cfRule type="expression" dxfId="0" priority="7">
      <formula>A10=true</formula>
    </cfRule>
  </conditionalFormatting>
  <hyperlinks>
    <hyperlink display="General" location="'⚙️ General'!A1" ref="B2"/>
    <hyperlink display="Home page" location="'🏠 Home page'!A1" ref="B3"/>
    <hyperlink display="Category page" location="'📂  Category page'!A1" ref="B4"/>
    <hyperlink display="Product page" location="'💄 Product page'!A1" ref="B5"/>
    <hyperlink display="Landing page" location="'🛬  Landing page'!A1" ref="B6"/>
    <hyperlink display="Cart page" location="'🛒  Cart page'!A1" ref="B7"/>
    <hyperlink display="Checkout page" location="'💳  Checkout page'!A1" ref="B8"/>
    <hyperlink display="Thank you page " location="'🙏  Thank you page'!A1" ref="B9"/>
    <hyperlink r:id="rId1" ref="B15"/>
    <hyperlink r:id="rId2" ref="B16"/>
    <hyperlink r:id="rId3" ref="B20"/>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79.0"/>
    <col customWidth="1" min="3" max="3" width="10.25"/>
    <col customWidth="1" min="4" max="4" width="17.0"/>
    <col customWidth="1" hidden="1" min="5" max="5" width="10.88"/>
    <col customWidth="1" hidden="1" min="6" max="6" width="4.13"/>
    <col customWidth="1" min="7" max="7" width="9.13"/>
    <col customWidth="1" hidden="1" min="8" max="8" width="8.75"/>
    <col customWidth="1" min="9" max="9" width="8.75"/>
    <col customWidth="1" hidden="1" min="10" max="10" width="13.88"/>
    <col customWidth="1" hidden="1" min="11" max="12" width="9.5"/>
    <col customWidth="1" min="13" max="13" width="20.75"/>
    <col customWidth="1" min="14" max="14" width="113.63"/>
  </cols>
  <sheetData>
    <row r="1" ht="23.25" customHeight="1">
      <c r="A1" s="112" t="s">
        <v>30</v>
      </c>
      <c r="B1" s="113" t="s">
        <v>31</v>
      </c>
      <c r="C1" s="114" t="s">
        <v>32</v>
      </c>
      <c r="D1" s="114" t="s">
        <v>33</v>
      </c>
      <c r="E1" s="114" t="s">
        <v>34</v>
      </c>
      <c r="F1" s="115"/>
      <c r="G1" s="113" t="s">
        <v>35</v>
      </c>
      <c r="H1" s="114" t="s">
        <v>36</v>
      </c>
      <c r="I1" s="114" t="s">
        <v>36</v>
      </c>
      <c r="J1" s="114" t="s">
        <v>37</v>
      </c>
      <c r="K1" s="114" t="s">
        <v>38</v>
      </c>
      <c r="L1" s="114" t="s">
        <v>39</v>
      </c>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18" t="s">
        <v>9</v>
      </c>
      <c r="C2" s="119"/>
      <c r="D2" s="120"/>
      <c r="E2" s="121"/>
      <c r="F2" s="122"/>
      <c r="G2" s="123"/>
      <c r="H2" s="121"/>
      <c r="I2" s="124"/>
      <c r="J2" s="121"/>
      <c r="K2" s="121"/>
      <c r="L2" s="121"/>
      <c r="M2" s="125"/>
      <c r="N2" s="121"/>
      <c r="O2" s="121"/>
      <c r="P2" s="121"/>
      <c r="Q2" s="121"/>
      <c r="R2" s="121"/>
      <c r="S2" s="121"/>
      <c r="T2" s="121"/>
      <c r="U2" s="121"/>
      <c r="V2" s="121"/>
      <c r="W2" s="121"/>
      <c r="X2" s="121"/>
      <c r="Y2" s="121"/>
      <c r="Z2" s="121"/>
      <c r="AA2" s="121"/>
      <c r="AB2" s="121"/>
      <c r="AC2" s="121"/>
      <c r="AD2" s="121"/>
      <c r="AE2" s="121"/>
      <c r="AF2" s="121"/>
      <c r="AG2" s="121"/>
      <c r="AH2" s="121"/>
      <c r="AI2" s="121"/>
      <c r="AJ2" s="121"/>
    </row>
    <row r="3">
      <c r="A3" s="126" t="b">
        <v>0</v>
      </c>
      <c r="B3" s="127" t="s">
        <v>41</v>
      </c>
      <c r="C3" s="128"/>
      <c r="D3" s="129" t="s">
        <v>42</v>
      </c>
      <c r="E3" s="126">
        <f t="shared" ref="E3:E16" si="1">IF(D3="Not Relevant","",IF(D3="Good","",IF(D3="Bad",1.33,1)))</f>
        <v>1.33</v>
      </c>
      <c r="F3" s="130">
        <v>3.0</v>
      </c>
      <c r="G3" s="126" t="str">
        <f>IFERROR(__xludf.DUMMYFUNCTION("SPARKLINE(F3,{""charttype"",""bar"";""max"",3;""min"",1;""color1"",IF(F3=3,""#4078DD"",IF(F3=2,""#9CB7E9"",""#CED9EF""))})"),"")</f>
        <v/>
      </c>
      <c r="H3" s="131">
        <v>3.0</v>
      </c>
      <c r="I3" s="132" t="str">
        <f>IFERROR(__xludf.DUMMYFUNCTION("SPARKLINE(H3,{""charttype"",""bar"";""max"",3;""min"",1;""color1"",IF(H3=3,""#4078DD"",IF(H3=2,""#9CB7E9"",""#CED9EF""))})"),"")</f>
        <v/>
      </c>
      <c r="J3" s="133">
        <f t="shared" ref="J3:J16" si="2">IF(H3=1,3,IF(H3=2,2,1))</f>
        <v>1</v>
      </c>
      <c r="K3" s="100">
        <f t="shared" ref="K3:K16" si="3">ROUNDUP(((J3+F3)*E3),1)</f>
        <v>5.4</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105" t="b">
        <v>0</v>
      </c>
      <c r="B4" s="134" t="s">
        <v>43</v>
      </c>
      <c r="C4" s="135" t="s">
        <v>32</v>
      </c>
      <c r="D4" s="136" t="s">
        <v>42</v>
      </c>
      <c r="E4" s="105">
        <f t="shared" si="1"/>
        <v>1.33</v>
      </c>
      <c r="F4" s="137">
        <v>1.0</v>
      </c>
      <c r="G4" s="105" t="str">
        <f>IFERROR(__xludf.DUMMYFUNCTION("SPARKLINE(F4,{""charttype"",""bar"";""max"",3;""min"",1;""color1"",IF(F4=3,""#4078DD"",IF(F4=2,""#9CB7E9"",""#CED9EF""))})"),"")</f>
        <v/>
      </c>
      <c r="H4" s="138">
        <v>1.0</v>
      </c>
      <c r="I4" s="132" t="str">
        <f>IFERROR(__xludf.DUMMYFUNCTION("SPARKLINE(H4,{""charttype"",""bar"";""max"",3;""min"",1;""color1"",IF(H4=3,""#4078DD"",IF(H4=2,""#9CB7E9"",""#CED9EF""))})"),"")</f>
        <v/>
      </c>
      <c r="J4" s="139">
        <f t="shared" si="2"/>
        <v>3</v>
      </c>
      <c r="K4" s="45">
        <f t="shared" si="3"/>
        <v>5.4</v>
      </c>
      <c r="L4" s="105">
        <v>8.0</v>
      </c>
      <c r="M4" s="49" t="str">
        <f>IFERROR(__xludf.DUMMYFUNCTION("IF(A4=FALSE,SPARKLINE(K4:L4,{""charttype"",""bar"";""max"",8;""min"",0;""color1"",IF(K4&gt;=5,""green"",IF(K4&lt;=3,""orange"",""#C9C21D""));""color2"",""#eeeeee""}),""Done ✓"")"),"")</f>
        <v/>
      </c>
      <c r="N4" s="45"/>
      <c r="O4" s="45"/>
      <c r="P4" s="45"/>
      <c r="Q4" s="45"/>
      <c r="R4" s="45"/>
      <c r="S4" s="45"/>
      <c r="T4" s="45"/>
      <c r="U4" s="45"/>
      <c r="V4" s="45"/>
      <c r="W4" s="45"/>
      <c r="X4" s="45"/>
      <c r="Y4" s="45"/>
      <c r="Z4" s="45"/>
      <c r="AA4" s="45"/>
      <c r="AB4" s="45"/>
      <c r="AC4" s="45"/>
      <c r="AD4" s="45"/>
      <c r="AE4" s="45"/>
      <c r="AF4" s="45"/>
      <c r="AG4" s="45"/>
      <c r="AH4" s="45"/>
      <c r="AI4" s="45"/>
      <c r="AJ4" s="45"/>
    </row>
    <row r="5">
      <c r="A5" s="105" t="b">
        <v>0</v>
      </c>
      <c r="B5" s="134" t="s">
        <v>44</v>
      </c>
      <c r="C5" s="135" t="s">
        <v>32</v>
      </c>
      <c r="D5" s="136" t="s">
        <v>42</v>
      </c>
      <c r="E5" s="105">
        <f t="shared" si="1"/>
        <v>1.33</v>
      </c>
      <c r="F5" s="137">
        <v>2.0</v>
      </c>
      <c r="G5" s="105" t="str">
        <f>IFERROR(__xludf.DUMMYFUNCTION("SPARKLINE(F5,{""charttype"",""bar"";""max"",3;""min"",1;""color1"",IF(F5=3,""#4078DD"",IF(F5=2,""#9CB7E9"",""#dddddd""))})"),"")</f>
        <v/>
      </c>
      <c r="H5" s="138">
        <v>1.0</v>
      </c>
      <c r="I5" s="132" t="str">
        <f>IFERROR(__xludf.DUMMYFUNCTION("SPARKLINE(H5,{""charttype"",""bar"";""max"",3;""min"",1;""color1"",IF(H5=3,""#4078DD"",IF(H5=2,""#9CB7E9"",""#CED9EF""))})"),"")</f>
        <v/>
      </c>
      <c r="J5" s="139">
        <f t="shared" si="2"/>
        <v>3</v>
      </c>
      <c r="K5" s="45">
        <f t="shared" si="3"/>
        <v>6.7</v>
      </c>
      <c r="L5" s="105">
        <v>8.0</v>
      </c>
      <c r="M5" s="49" t="str">
        <f>IFERROR(__xludf.DUMMYFUNCTION("IF(A5=FALSE,SPARKLINE(K5:L5,{""charttype"",""bar"";""max"",8;""min"",0;""color1"",IF(K5&gt;=5,""green"",IF(K5&lt;=3,""orange"",""#C9C21D""));""color2"",""#eeeeee""}),""Done ✓"")"),"")</f>
        <v/>
      </c>
      <c r="N5" s="45"/>
      <c r="O5" s="45"/>
      <c r="P5" s="45"/>
      <c r="Q5" s="45"/>
      <c r="R5" s="45"/>
      <c r="S5" s="45"/>
      <c r="T5" s="45"/>
      <c r="U5" s="45"/>
      <c r="V5" s="45"/>
      <c r="W5" s="45"/>
      <c r="X5" s="45"/>
      <c r="Y5" s="45"/>
      <c r="Z5" s="45"/>
      <c r="AA5" s="45"/>
      <c r="AB5" s="45"/>
      <c r="AC5" s="45"/>
      <c r="AD5" s="45"/>
      <c r="AE5" s="45"/>
      <c r="AF5" s="45"/>
      <c r="AG5" s="45"/>
      <c r="AH5" s="45"/>
      <c r="AI5" s="45"/>
      <c r="AJ5" s="45"/>
    </row>
    <row r="6">
      <c r="A6" s="105" t="b">
        <v>0</v>
      </c>
      <c r="B6" s="140" t="s">
        <v>45</v>
      </c>
      <c r="C6" s="135" t="s">
        <v>32</v>
      </c>
      <c r="D6" s="136" t="s">
        <v>42</v>
      </c>
      <c r="E6" s="105">
        <f t="shared" si="1"/>
        <v>1.33</v>
      </c>
      <c r="F6" s="137">
        <v>1.0</v>
      </c>
      <c r="G6" s="105" t="str">
        <f>IFERROR(__xludf.DUMMYFUNCTION("SPARKLINE(F6,{""charttype"",""bar"";""max"",3;""min"",1;""color1"",IF(F6=3,""#4078DD"",IF(F6=2,""#9CB7E9"",""#CED9EF""))})"),"")</f>
        <v/>
      </c>
      <c r="H6" s="138">
        <v>1.0</v>
      </c>
      <c r="I6" s="132" t="str">
        <f>IFERROR(__xludf.DUMMYFUNCTION("SPARKLINE(H6,{""charttype"",""bar"";""max"",3;""min"",1;""color1"",IF(H6=3,""#4078DD"",IF(H6=2,""#9CB7E9"",""#CED9EF""))})"),"")</f>
        <v/>
      </c>
      <c r="J6" s="139">
        <f t="shared" si="2"/>
        <v>3</v>
      </c>
      <c r="K6" s="45">
        <f t="shared" si="3"/>
        <v>5.4</v>
      </c>
      <c r="L6" s="105">
        <v>8.0</v>
      </c>
      <c r="M6" s="49" t="str">
        <f>IFERROR(__xludf.DUMMYFUNCTION("IF(A6=FALSE,SPARKLINE(K6:L6,{""charttype"",""bar"";""max"",8;""min"",0;""color1"",IF(K6&gt;=5,""green"",IF(K6&lt;=3,""orange"",""#C9C21D""));""color2"",""#eeeeee""}),""Done ✓"")"),"")</f>
        <v/>
      </c>
      <c r="N6" s="45"/>
      <c r="O6" s="45"/>
      <c r="P6" s="45"/>
      <c r="Q6" s="45"/>
      <c r="R6" s="45"/>
      <c r="S6" s="45"/>
      <c r="T6" s="45"/>
      <c r="U6" s="45"/>
      <c r="V6" s="45"/>
      <c r="W6" s="45"/>
      <c r="X6" s="45"/>
      <c r="Y6" s="45"/>
      <c r="Z6" s="45"/>
      <c r="AA6" s="45"/>
      <c r="AB6" s="45"/>
      <c r="AC6" s="45"/>
      <c r="AD6" s="45"/>
      <c r="AE6" s="45"/>
      <c r="AF6" s="45"/>
      <c r="AG6" s="45"/>
      <c r="AH6" s="45"/>
      <c r="AI6" s="45"/>
      <c r="AJ6" s="45"/>
    </row>
    <row r="7">
      <c r="A7" s="105" t="b">
        <v>0</v>
      </c>
      <c r="B7" s="140" t="s">
        <v>46</v>
      </c>
      <c r="C7" s="135" t="s">
        <v>32</v>
      </c>
      <c r="D7" s="136" t="s">
        <v>42</v>
      </c>
      <c r="E7" s="105">
        <f t="shared" si="1"/>
        <v>1.33</v>
      </c>
      <c r="F7" s="137">
        <v>2.0</v>
      </c>
      <c r="G7" s="105" t="str">
        <f>IFERROR(__xludf.DUMMYFUNCTION("SPARKLINE(F7,{""charttype"",""bar"";""max"",3;""min"",1;""color1"",IF(F7=3,""#4078DD"",IF(F7=2,""#9CB7E9"",""#CED9EF""))})"),"")</f>
        <v/>
      </c>
      <c r="H7" s="138">
        <v>3.0</v>
      </c>
      <c r="I7" s="132" t="str">
        <f>IFERROR(__xludf.DUMMYFUNCTION("SPARKLINE(H7,{""charttype"",""bar"";""max"",3;""min"",1;""color1"",IF(H7=3,""#4078DD"",IF(H7=2,""#9CB7E9"",""#CED9EF""))})"),"")</f>
        <v/>
      </c>
      <c r="J7" s="139">
        <f t="shared" si="2"/>
        <v>1</v>
      </c>
      <c r="K7" s="45">
        <f t="shared" si="3"/>
        <v>4</v>
      </c>
      <c r="L7" s="105">
        <v>8.0</v>
      </c>
      <c r="M7" s="49" t="str">
        <f>IFERROR(__xludf.DUMMYFUNCTION("IF(A7=FALSE,SPARKLINE(K7:L7,{""charttype"",""bar"";""max"",8;""min"",0;""color1"",IF(K7&gt;=5,""green"",IF(K7&lt;=3,""orange"",""#C9C21D""));""color2"",""#eeeeee""}),""Done ✓"")"),"")</f>
        <v/>
      </c>
      <c r="N7" s="45"/>
      <c r="O7" s="45"/>
      <c r="P7" s="45"/>
      <c r="Q7" s="45"/>
      <c r="R7" s="45"/>
      <c r="S7" s="45"/>
      <c r="T7" s="45"/>
      <c r="U7" s="45"/>
      <c r="V7" s="45"/>
      <c r="W7" s="45"/>
      <c r="X7" s="45"/>
      <c r="Y7" s="45"/>
      <c r="Z7" s="45"/>
      <c r="AA7" s="45"/>
      <c r="AB7" s="45"/>
      <c r="AC7" s="45"/>
      <c r="AD7" s="45"/>
      <c r="AE7" s="45"/>
      <c r="AF7" s="45"/>
      <c r="AG7" s="45"/>
      <c r="AH7" s="45"/>
      <c r="AI7" s="45"/>
      <c r="AJ7" s="45"/>
    </row>
    <row r="8">
      <c r="A8" s="105" t="b">
        <v>0</v>
      </c>
      <c r="B8" s="141" t="s">
        <v>47</v>
      </c>
      <c r="C8" s="135" t="s">
        <v>32</v>
      </c>
      <c r="D8" s="136" t="s">
        <v>42</v>
      </c>
      <c r="E8" s="105">
        <f t="shared" si="1"/>
        <v>1.33</v>
      </c>
      <c r="F8" s="137">
        <v>2.0</v>
      </c>
      <c r="G8" s="105" t="str">
        <f>IFERROR(__xludf.DUMMYFUNCTION("SPARKLINE(F8,{""charttype"",""bar"";""max"",3;""min"",1;""color1"",IF(F8=3,""#4078DD"",IF(F8=2,""#9CB7E9"",""#dddddd""))})"),"")</f>
        <v/>
      </c>
      <c r="H8" s="138">
        <v>1.0</v>
      </c>
      <c r="I8" s="132" t="str">
        <f>IFERROR(__xludf.DUMMYFUNCTION("SPARKLINE(H8,{""charttype"",""bar"";""max"",3;""min"",1;""color1"",IF(H8=3,""#4078DD"",IF(H8=2,""#9CB7E9"",""#CED9EF""))})"),"")</f>
        <v/>
      </c>
      <c r="J8" s="139">
        <f t="shared" si="2"/>
        <v>3</v>
      </c>
      <c r="K8" s="45">
        <f t="shared" si="3"/>
        <v>6.7</v>
      </c>
      <c r="L8" s="105">
        <v>8.0</v>
      </c>
      <c r="M8" s="49" t="str">
        <f>IFERROR(__xludf.DUMMYFUNCTION("IF(A8=FALSE,SPARKLINE(K8:L8,{""charttype"",""bar"";""max"",8;""min"",0;""color1"",IF(K8&gt;=5,""green"",IF(K8&lt;=3,""orange"",""#C9C21D""));""color2"",""#eeeeee""}),""Done ✓"")"),"")</f>
        <v/>
      </c>
      <c r="N8" s="45"/>
      <c r="O8" s="45"/>
      <c r="P8" s="45"/>
      <c r="Q8" s="45"/>
      <c r="R8" s="45"/>
      <c r="S8" s="45"/>
      <c r="T8" s="45"/>
      <c r="U8" s="45"/>
      <c r="V8" s="45"/>
      <c r="W8" s="45"/>
      <c r="X8" s="45"/>
      <c r="Y8" s="45"/>
      <c r="Z8" s="45"/>
      <c r="AA8" s="45"/>
      <c r="AB8" s="45"/>
      <c r="AC8" s="45"/>
      <c r="AD8" s="45"/>
      <c r="AE8" s="45"/>
      <c r="AF8" s="45"/>
      <c r="AG8" s="45"/>
      <c r="AH8" s="45"/>
      <c r="AI8" s="45"/>
      <c r="AJ8" s="45"/>
    </row>
    <row r="9">
      <c r="A9" s="105" t="b">
        <v>0</v>
      </c>
      <c r="B9" s="134" t="s">
        <v>48</v>
      </c>
      <c r="C9" s="128"/>
      <c r="D9" s="136" t="s">
        <v>49</v>
      </c>
      <c r="E9" s="105">
        <f t="shared" si="1"/>
        <v>1</v>
      </c>
      <c r="F9" s="137">
        <v>2.0</v>
      </c>
      <c r="G9" s="105" t="str">
        <f>IFERROR(__xludf.DUMMYFUNCTION("SPARKLINE(F9,{""charttype"",""bar"";""max"",3;""min"",1;""color1"",IF(F9=3,""#4078DD"",IF(F9=2,""#9CB7E9"",""#CED9EF""))})"),"")</f>
        <v/>
      </c>
      <c r="H9" s="138">
        <v>1.0</v>
      </c>
      <c r="I9" s="132" t="str">
        <f>IFERROR(__xludf.DUMMYFUNCTION("SPARKLINE(H9,{""charttype"",""bar"";""max"",3;""min"",1;""color1"",IF(H9=3,""#4078DD"",IF(H9=2,""#9CB7E9"",""#CED9EF""))})"),"")</f>
        <v/>
      </c>
      <c r="J9" s="139">
        <f t="shared" si="2"/>
        <v>3</v>
      </c>
      <c r="K9" s="45">
        <f t="shared" si="3"/>
        <v>5</v>
      </c>
      <c r="L9" s="105">
        <v>8.0</v>
      </c>
      <c r="M9" s="49" t="str">
        <f>IFERROR(__xludf.DUMMYFUNCTION("IF(A9=FALSE,SPARKLINE(K9:L9,{""charttype"",""bar"";""max"",8;""min"",0;""color1"",IF(K9&gt;=5,""green"",IF(K9&lt;=3,""orange"",""#C9C21D""));""color2"",""#eeeeee""}),""Done ✓"")"),"")</f>
        <v/>
      </c>
      <c r="N9" s="45"/>
      <c r="O9" s="45"/>
      <c r="P9" s="45"/>
      <c r="Q9" s="45"/>
      <c r="R9" s="45"/>
      <c r="S9" s="45"/>
      <c r="T9" s="45"/>
      <c r="U9" s="45"/>
      <c r="V9" s="45"/>
      <c r="W9" s="45"/>
      <c r="X9" s="45"/>
      <c r="Y9" s="45"/>
      <c r="Z9" s="45"/>
      <c r="AA9" s="45"/>
      <c r="AB9" s="45"/>
      <c r="AC9" s="45"/>
      <c r="AD9" s="45"/>
      <c r="AE9" s="45"/>
      <c r="AF9" s="45"/>
      <c r="AG9" s="45"/>
      <c r="AH9" s="45"/>
      <c r="AI9" s="45"/>
      <c r="AJ9" s="45"/>
    </row>
    <row r="10">
      <c r="A10" s="105" t="b">
        <v>0</v>
      </c>
      <c r="B10" s="107" t="s">
        <v>50</v>
      </c>
      <c r="C10" s="135" t="s">
        <v>32</v>
      </c>
      <c r="D10" s="136" t="s">
        <v>49</v>
      </c>
      <c r="E10" s="105">
        <f t="shared" si="1"/>
        <v>1</v>
      </c>
      <c r="F10" s="137">
        <v>1.0</v>
      </c>
      <c r="G10" s="105" t="str">
        <f>IFERROR(__xludf.DUMMYFUNCTION("SPARKLINE(F10,{""charttype"",""bar"";""max"",3;""min"",1;""color1"",IF(F10=3,""#4078DD"",IF(F10=2,""#9CB7E9"",""#CED9EF""))})"),"")</f>
        <v/>
      </c>
      <c r="H10" s="138">
        <v>1.0</v>
      </c>
      <c r="I10" s="132" t="str">
        <f>IFERROR(__xludf.DUMMYFUNCTION("SPARKLINE(H10,{""charttype"",""bar"";""max"",3;""min"",1;""color1"",IF(H10=3,""#4078DD"",IF(H10=2,""#9CB7E9"",""#CED9EF""))})"),"")</f>
        <v/>
      </c>
      <c r="J10" s="139">
        <f t="shared" si="2"/>
        <v>3</v>
      </c>
      <c r="K10" s="45">
        <f t="shared" si="3"/>
        <v>4</v>
      </c>
      <c r="L10" s="105">
        <v>8.0</v>
      </c>
      <c r="M10" s="49" t="str">
        <f>IFERROR(__xludf.DUMMYFUNCTION("IF(A10=FALSE,SPARKLINE(K10:L10,{""charttype"",""bar"";""max"",8;""min"",0;""color1"",IF(K10&gt;=5,""green"",IF(K10&lt;=3,""orange"",""#C9C21D""));""color2"",""#eeeeee""}),""Done ✓"")"),"")</f>
        <v/>
      </c>
      <c r="N10" s="45"/>
      <c r="O10" s="45"/>
      <c r="P10" s="45"/>
      <c r="Q10" s="45"/>
      <c r="R10" s="45"/>
      <c r="S10" s="45"/>
      <c r="T10" s="45"/>
      <c r="U10" s="45"/>
      <c r="V10" s="45"/>
      <c r="W10" s="45"/>
      <c r="X10" s="45"/>
      <c r="Y10" s="45"/>
      <c r="Z10" s="45"/>
      <c r="AA10" s="45"/>
      <c r="AB10" s="45"/>
      <c r="AC10" s="45"/>
      <c r="AD10" s="45"/>
      <c r="AE10" s="45"/>
      <c r="AF10" s="45"/>
      <c r="AG10" s="45"/>
      <c r="AH10" s="45"/>
      <c r="AI10" s="45"/>
      <c r="AJ10" s="45"/>
    </row>
    <row r="11">
      <c r="A11" s="105" t="b">
        <v>0</v>
      </c>
      <c r="B11" s="142" t="s">
        <v>51</v>
      </c>
      <c r="C11" s="135" t="s">
        <v>32</v>
      </c>
      <c r="D11" s="136" t="s">
        <v>49</v>
      </c>
      <c r="E11" s="105">
        <f t="shared" si="1"/>
        <v>1</v>
      </c>
      <c r="F11" s="137">
        <v>3.0</v>
      </c>
      <c r="G11" s="105" t="str">
        <f>IFERROR(__xludf.DUMMYFUNCTION("SPARKLINE(F11,{""charttype"",""bar"";""max"",3;""min"",1;""color1"",IF(F11=3,""#4078DD"",IF(F11=2,""#9CB7E9"",""#CED9EF""))})"),"")</f>
        <v/>
      </c>
      <c r="H11" s="138">
        <v>3.0</v>
      </c>
      <c r="I11" s="132" t="str">
        <f>IFERROR(__xludf.DUMMYFUNCTION("SPARKLINE(H11,{""charttype"",""bar"";""max"",3;""min"",1;""color1"",IF(H11=3,""#4078DD"",IF(H11=2,""#9CB7E9"",""#CED9EF""))})"),"")</f>
        <v/>
      </c>
      <c r="J11" s="139">
        <f t="shared" si="2"/>
        <v>1</v>
      </c>
      <c r="K11" s="45">
        <f t="shared" si="3"/>
        <v>4</v>
      </c>
      <c r="L11" s="105">
        <v>8.0</v>
      </c>
      <c r="M11" s="49" t="str">
        <f>IFERROR(__xludf.DUMMYFUNCTION("IF(A11=FALSE,SPARKLINE(K11:L11,{""charttype"",""bar"";""max"",8;""min"",0;""color1"",IF(K11&gt;=5,""green"",IF(K11&lt;=3,""orange"",""#C9C21D""));""color2"",""#eeeeee""}),""Done ✓"")"),"")</f>
        <v/>
      </c>
      <c r="N11" s="45"/>
      <c r="O11" s="45"/>
      <c r="P11" s="45"/>
      <c r="Q11" s="45"/>
      <c r="R11" s="45"/>
      <c r="S11" s="45"/>
      <c r="T11" s="45"/>
      <c r="U11" s="45"/>
      <c r="V11" s="45"/>
      <c r="W11" s="45"/>
      <c r="X11" s="45"/>
      <c r="Y11" s="45"/>
      <c r="Z11" s="45"/>
      <c r="AA11" s="45"/>
      <c r="AB11" s="45"/>
      <c r="AC11" s="45"/>
      <c r="AD11" s="45"/>
      <c r="AE11" s="45"/>
      <c r="AF11" s="45"/>
      <c r="AG11" s="45"/>
      <c r="AH11" s="45"/>
      <c r="AI11" s="45"/>
      <c r="AJ11" s="45"/>
    </row>
    <row r="12">
      <c r="A12" s="105" t="b">
        <v>0</v>
      </c>
      <c r="B12" s="143" t="s">
        <v>52</v>
      </c>
      <c r="C12" s="128"/>
      <c r="D12" s="136" t="s">
        <v>49</v>
      </c>
      <c r="E12" s="105">
        <f t="shared" si="1"/>
        <v>1</v>
      </c>
      <c r="F12" s="137">
        <v>2.0</v>
      </c>
      <c r="G12" s="105" t="str">
        <f>IFERROR(__xludf.DUMMYFUNCTION("SPARKLINE(F12,{""charttype"",""bar"";""max"",3;""min"",1;""color1"",IF(F12=3,""#4078DD"",IF(F12=2,""#9CB7E9"",""#CED9EF""))})"),"")</f>
        <v/>
      </c>
      <c r="H12" s="138">
        <v>2.0</v>
      </c>
      <c r="I12" s="132" t="str">
        <f>IFERROR(__xludf.DUMMYFUNCTION("SPARKLINE(H12,{""charttype"",""bar"";""max"",3;""min"",1;""color1"",IF(H12=3,""#4078DD"",IF(H12=2,""#9CB7E9"",""#CED9EF""))})"),"")</f>
        <v/>
      </c>
      <c r="J12" s="139">
        <f t="shared" si="2"/>
        <v>2</v>
      </c>
      <c r="K12" s="45">
        <f t="shared" si="3"/>
        <v>4</v>
      </c>
      <c r="L12" s="105">
        <v>8.0</v>
      </c>
      <c r="M12" s="49" t="str">
        <f>IFERROR(__xludf.DUMMYFUNCTION("IF(A12=FALSE,SPARKLINE(K12:L12,{""charttype"",""bar"";""max"",8;""min"",0;""color1"",IF(K12&gt;=5,""green"",IF(K12&lt;=3,""orange"",""#C9C21D""));""color2"",""#eeeeee""}),""Done ✓"")"),"")</f>
        <v/>
      </c>
      <c r="N12" s="45"/>
      <c r="O12" s="45"/>
      <c r="P12" s="45"/>
      <c r="Q12" s="45"/>
      <c r="R12" s="45"/>
      <c r="S12" s="45"/>
      <c r="T12" s="45"/>
      <c r="U12" s="45"/>
      <c r="V12" s="45"/>
      <c r="W12" s="45"/>
      <c r="X12" s="45"/>
      <c r="Y12" s="45"/>
      <c r="Z12" s="45"/>
      <c r="AA12" s="45"/>
      <c r="AB12" s="45"/>
      <c r="AC12" s="45"/>
      <c r="AD12" s="45"/>
      <c r="AE12" s="45"/>
      <c r="AF12" s="45"/>
      <c r="AG12" s="45"/>
      <c r="AH12" s="45"/>
      <c r="AI12" s="45"/>
      <c r="AJ12" s="45"/>
    </row>
    <row r="13">
      <c r="A13" s="105" t="b">
        <v>0</v>
      </c>
      <c r="B13" s="143" t="s">
        <v>53</v>
      </c>
      <c r="C13" s="135" t="s">
        <v>32</v>
      </c>
      <c r="D13" s="136" t="s">
        <v>49</v>
      </c>
      <c r="E13" s="105">
        <f t="shared" si="1"/>
        <v>1</v>
      </c>
      <c r="F13" s="137">
        <v>2.0</v>
      </c>
      <c r="G13" s="105" t="str">
        <f>IFERROR(__xludf.DUMMYFUNCTION("SPARKLINE(F13,{""charttype"",""bar"";""max"",3;""min"",1;""color1"",IF(F13=3,""#4078DD"",IF(F13=2,""#9CB7E9"",""#CED9EF""))})"),"")</f>
        <v/>
      </c>
      <c r="H13" s="138">
        <v>2.0</v>
      </c>
      <c r="I13" s="132" t="str">
        <f>IFERROR(__xludf.DUMMYFUNCTION("SPARKLINE(H13,{""charttype"",""bar"";""max"",3;""min"",1;""color1"",IF(H13=3,""#4078DD"",IF(H13=2,""#9CB7E9"",""#CED9EF""))})"),"")</f>
        <v/>
      </c>
      <c r="J13" s="139">
        <f t="shared" si="2"/>
        <v>2</v>
      </c>
      <c r="K13" s="45">
        <f t="shared" si="3"/>
        <v>4</v>
      </c>
      <c r="L13" s="105">
        <v>8.0</v>
      </c>
      <c r="M13" s="49" t="str">
        <f>IFERROR(__xludf.DUMMYFUNCTION("IF(A13=FALSE,SPARKLINE(K13:L13,{""charttype"",""bar"";""max"",8;""min"",0;""color1"",IF(K13&gt;=5,""green"",IF(K13&lt;=3,""orange"",""#C9C21D""));""color2"",""#eeeeee""}),""Done ✓"")"),"")</f>
        <v/>
      </c>
      <c r="N13" s="45"/>
      <c r="O13" s="45"/>
      <c r="P13" s="45"/>
      <c r="Q13" s="45"/>
      <c r="R13" s="45"/>
      <c r="S13" s="45"/>
      <c r="T13" s="45"/>
      <c r="U13" s="45"/>
      <c r="V13" s="45"/>
      <c r="W13" s="45"/>
      <c r="X13" s="45"/>
      <c r="Y13" s="45"/>
      <c r="Z13" s="45"/>
      <c r="AA13" s="45"/>
      <c r="AB13" s="45"/>
      <c r="AC13" s="45"/>
      <c r="AD13" s="45"/>
      <c r="AE13" s="45"/>
      <c r="AF13" s="45"/>
      <c r="AG13" s="45"/>
      <c r="AH13" s="45"/>
      <c r="AI13" s="45"/>
      <c r="AJ13" s="45"/>
    </row>
    <row r="14">
      <c r="A14" s="105" t="b">
        <v>0</v>
      </c>
      <c r="B14" s="107" t="s">
        <v>54</v>
      </c>
      <c r="C14" s="128"/>
      <c r="D14" s="136" t="s">
        <v>49</v>
      </c>
      <c r="E14" s="105">
        <f t="shared" si="1"/>
        <v>1</v>
      </c>
      <c r="F14" s="137">
        <v>2.0</v>
      </c>
      <c r="G14" s="105" t="str">
        <f>IFERROR(__xludf.DUMMYFUNCTION("SPARKLINE(F14,{""charttype"",""bar"";""max"",3;""min"",1;""color1"",IF(F14=3,""#4078DD"",IF(F14=2,""#9CB7E9"",""#CED9EF""))})"),"")</f>
        <v/>
      </c>
      <c r="H14" s="138">
        <v>1.0</v>
      </c>
      <c r="I14" s="132" t="str">
        <f>IFERROR(__xludf.DUMMYFUNCTION("SPARKLINE(H14,{""charttype"",""bar"";""max"",3;""min"",1;""color1"",IF(H14=3,""#4078DD"",IF(H14=2,""#9CB7E9"",""#CED9EF""))})"),"")</f>
        <v/>
      </c>
      <c r="J14" s="139">
        <f t="shared" si="2"/>
        <v>3</v>
      </c>
      <c r="K14" s="45">
        <f t="shared" si="3"/>
        <v>5</v>
      </c>
      <c r="L14" s="105">
        <v>8.0</v>
      </c>
      <c r="M14" s="49" t="str">
        <f>IFERROR(__xludf.DUMMYFUNCTION("IF(A14=FALSE,SPARKLINE(K14:L14,{""charttype"",""bar"";""max"",8;""min"",0;""color1"",IF(K14&gt;=5,""green"",IF(K14&lt;=3,""orange"",""#C9C21D""));""color2"",""#eeeeee""}),""Done ✓"")"),"")</f>
        <v/>
      </c>
      <c r="N14" s="45"/>
      <c r="O14" s="45"/>
      <c r="P14" s="45"/>
      <c r="Q14" s="45"/>
      <c r="R14" s="45"/>
      <c r="S14" s="45"/>
      <c r="T14" s="45"/>
      <c r="U14" s="45"/>
      <c r="V14" s="45"/>
      <c r="W14" s="45"/>
      <c r="X14" s="45"/>
      <c r="Y14" s="45"/>
      <c r="Z14" s="45"/>
      <c r="AA14" s="45"/>
      <c r="AB14" s="45"/>
      <c r="AC14" s="45"/>
      <c r="AD14" s="45"/>
      <c r="AE14" s="45"/>
      <c r="AF14" s="45"/>
      <c r="AG14" s="45"/>
      <c r="AH14" s="45"/>
      <c r="AI14" s="45"/>
      <c r="AJ14" s="45"/>
    </row>
    <row r="15">
      <c r="A15" s="63" t="b">
        <v>0</v>
      </c>
      <c r="B15" s="144" t="s">
        <v>55</v>
      </c>
      <c r="C15" s="145" t="s">
        <v>32</v>
      </c>
      <c r="D15" s="146" t="s">
        <v>42</v>
      </c>
      <c r="E15" s="63">
        <f t="shared" si="1"/>
        <v>1.33</v>
      </c>
      <c r="F15" s="147">
        <v>3.0</v>
      </c>
      <c r="G15" s="63" t="str">
        <f>IFERROR(__xludf.DUMMYFUNCTION("SPARKLINE(F15,{""charttype"",""bar"";""max"",3;""min"",1;""color1"",IF(F15=3,""#4078DD"",IF(F15=2,""#9CB7E9"",""#dddddd""))})"),"")</f>
        <v/>
      </c>
      <c r="H15" s="148">
        <v>1.0</v>
      </c>
      <c r="I15" s="132" t="str">
        <f>IFERROR(__xludf.DUMMYFUNCTION("SPARKLINE(H15,{""charttype"",""bar"";""max"",3;""min"",1;""color1"",IF(H15=3,""#4078DD"",IF(H15=2,""#9CB7E9"",""#CED9EF""))})"),"")</f>
        <v/>
      </c>
      <c r="J15" s="149">
        <f t="shared" si="2"/>
        <v>3</v>
      </c>
      <c r="K15" s="58">
        <f t="shared" si="3"/>
        <v>8</v>
      </c>
      <c r="L15" s="63">
        <v>8.0</v>
      </c>
      <c r="M15" s="62" t="str">
        <f>IFERROR(__xludf.DUMMYFUNCTION("IF(A15=FALSE,SPARKLINE(K15:L15,{""charttype"",""bar"";""max"",8;""min"",0;""color1"",IF(K15&gt;=5,""green"",IF(K15&lt;=3,""orange"",""#C9C21D""));""color2"",""#eeeeee""}),""Done ✓"")"),"")</f>
        <v/>
      </c>
      <c r="N15" s="58"/>
      <c r="O15" s="58"/>
      <c r="P15" s="58"/>
      <c r="Q15" s="58"/>
      <c r="R15" s="58"/>
      <c r="S15" s="58"/>
      <c r="T15" s="58"/>
      <c r="U15" s="58"/>
      <c r="V15" s="58"/>
      <c r="W15" s="58"/>
      <c r="X15" s="58"/>
      <c r="Y15" s="58"/>
      <c r="Z15" s="58"/>
      <c r="AA15" s="58"/>
      <c r="AB15" s="58"/>
      <c r="AC15" s="58"/>
      <c r="AD15" s="58"/>
      <c r="AE15" s="58"/>
      <c r="AF15" s="58"/>
      <c r="AG15" s="58"/>
      <c r="AH15" s="58"/>
      <c r="AI15" s="58"/>
      <c r="AJ15" s="58"/>
    </row>
    <row r="16">
      <c r="A16" s="150" t="b">
        <v>0</v>
      </c>
      <c r="B16" s="151" t="s">
        <v>56</v>
      </c>
      <c r="C16" s="152" t="s">
        <v>32</v>
      </c>
      <c r="D16" s="153" t="s">
        <v>42</v>
      </c>
      <c r="E16" s="154">
        <f t="shared" si="1"/>
        <v>1.33</v>
      </c>
      <c r="F16" s="154">
        <v>3.0</v>
      </c>
      <c r="G16" s="155" t="str">
        <f>IFERROR(__xludf.DUMMYFUNCTION("SPARKLINE(F16,{""charttype"",""bar"";""max"",3;""min"",1;""color1"",IF(F16=3,""#4078DD"",IF(F16=2,""#9CB7E9"",""#dddddd""))})"),"")</f>
        <v/>
      </c>
      <c r="H16" s="156">
        <v>1.0</v>
      </c>
      <c r="I16" s="132" t="str">
        <f>IFERROR(__xludf.DUMMYFUNCTION("SPARKLINE(H16,{""charttype"",""bar"";""max"",3;""min"",1;""color1"",IF(H16=3,""#4078DD"",IF(H16=2,""#9CB7E9"",""#CED9EF""))})"),"")</f>
        <v/>
      </c>
      <c r="J16" s="157">
        <f t="shared" si="2"/>
        <v>3</v>
      </c>
      <c r="K16" s="158">
        <f t="shared" si="3"/>
        <v>8</v>
      </c>
      <c r="L16" s="154">
        <v>8.0</v>
      </c>
      <c r="M16" s="159" t="str">
        <f>IFERROR(__xludf.DUMMYFUNCTION("IF(A16=FALSE,SPARKLINE(K16:L16,{""charttype"",""bar"";""max"",8;""min"",0;""color1"",IF(K16&gt;=5,""green"",IF(K16&lt;=3,""orange"",""#C9C21D""));""color2"",""#eeeeee""}),""Done ✓"")"),"")</f>
        <v/>
      </c>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row>
    <row r="17">
      <c r="A17" s="117" t="s">
        <v>57</v>
      </c>
      <c r="B17" s="161" t="s">
        <v>58</v>
      </c>
      <c r="C17" s="119"/>
      <c r="D17" s="119"/>
      <c r="E17" s="121"/>
      <c r="F17" s="122"/>
      <c r="G17" s="123"/>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row>
    <row r="18">
      <c r="A18" s="126" t="b">
        <v>0</v>
      </c>
      <c r="B18" s="127" t="s">
        <v>59</v>
      </c>
      <c r="C18" s="135" t="s">
        <v>32</v>
      </c>
      <c r="D18" s="129" t="s">
        <v>49</v>
      </c>
      <c r="E18" s="126">
        <f t="shared" ref="E18:E23" si="4">IF(D18="Not Relevant","",IF(D18="Good","",IF(D18="Bad",1.33,1)))</f>
        <v>1</v>
      </c>
      <c r="F18" s="130">
        <v>2.0</v>
      </c>
      <c r="G18" s="126" t="str">
        <f>IFERROR(__xludf.DUMMYFUNCTION("SPARKLINE(F18,{""charttype"",""bar"";""max"",3;""min"",1;""color1"",IF(F18=3,""#4078DD"",IF(F18=2,""#9CB7E9"",""#CED9EF""))})"),"")</f>
        <v/>
      </c>
      <c r="H18" s="126">
        <v>2.0</v>
      </c>
      <c r="I18" s="132" t="str">
        <f>IFERROR(__xludf.DUMMYFUNCTION("SPARKLINE(H18,{""charttype"",""bar"";""max"",3;""min"",1;""color1"",IF(H18=3,""#4078DD"",IF(H18=2,""#9CB7E9"",""#CED9EF""))})"),"")</f>
        <v/>
      </c>
      <c r="J18" s="126">
        <f t="shared" ref="J18:J23" si="5">IF(H18=1,3,IF(H18=2,2,1))</f>
        <v>2</v>
      </c>
      <c r="K18" s="100">
        <f t="shared" ref="K18:K23" si="6">ROUNDUP(((J18+F18)*E18),1)</f>
        <v>4</v>
      </c>
      <c r="L18" s="126">
        <v>8.0</v>
      </c>
      <c r="M18" s="104" t="str">
        <f>IFERROR(__xludf.DUMMYFUNCTION("IF(A18=FALSE,SPARKLINE(K18:L18,{""charttype"",""bar"";""max"",8;""min"",0;""color1"",IF(K18&gt;=5,""green"",IF(K18&lt;=3,""orange"",""#C9C21D""));""color2"",""#eeeeee""}),""Done ✓"")"),"")</f>
        <v/>
      </c>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row>
    <row r="19">
      <c r="A19" s="105" t="b">
        <v>0</v>
      </c>
      <c r="B19" s="143" t="s">
        <v>60</v>
      </c>
      <c r="C19" s="135" t="s">
        <v>32</v>
      </c>
      <c r="D19" s="136" t="s">
        <v>42</v>
      </c>
      <c r="E19" s="105">
        <f t="shared" si="4"/>
        <v>1.33</v>
      </c>
      <c r="F19" s="137">
        <v>2.0</v>
      </c>
      <c r="G19" s="105" t="str">
        <f>IFERROR(__xludf.DUMMYFUNCTION("SPARKLINE(F19,{""charttype"",""bar"";""max"",3;""min"",1;""color1"",IF(F19=3,""#4078DD"",IF(F19=2,""#9CB7E9"",""#dddddd""))})"),"")</f>
        <v/>
      </c>
      <c r="H19" s="105">
        <v>1.0</v>
      </c>
      <c r="I19" s="132" t="str">
        <f>IFERROR(__xludf.DUMMYFUNCTION("SPARKLINE(H19,{""charttype"",""bar"";""max"",3;""min"",1;""color1"",IF(H19=3,""#4078DD"",IF(H19=2,""#9CB7E9"",""#CED9EF""))})"),"")</f>
        <v/>
      </c>
      <c r="J19" s="105">
        <f t="shared" si="5"/>
        <v>3</v>
      </c>
      <c r="K19" s="45">
        <f t="shared" si="6"/>
        <v>6.7</v>
      </c>
      <c r="L19" s="105">
        <v>8.0</v>
      </c>
      <c r="M19" s="49" t="str">
        <f>IFERROR(__xludf.DUMMYFUNCTION("IF(A19=FALSE,SPARKLINE(K19:L19,{""charttype"",""bar"";""max"",8;""min"",0;""color1"",IF(K19&gt;=5,""green"",IF(K19&lt;=3,""orange"",""#C9C21D""));""color2"",""#eeeeee""}),""Done ✓"")"),"")</f>
        <v/>
      </c>
      <c r="N19" s="45"/>
      <c r="O19" s="45"/>
      <c r="P19" s="45"/>
      <c r="Q19" s="45"/>
      <c r="R19" s="45"/>
      <c r="S19" s="45"/>
      <c r="T19" s="45"/>
      <c r="U19" s="45"/>
      <c r="V19" s="45"/>
      <c r="W19" s="45"/>
      <c r="X19" s="45"/>
      <c r="Y19" s="45"/>
      <c r="Z19" s="45"/>
      <c r="AA19" s="45"/>
      <c r="AB19" s="45"/>
      <c r="AC19" s="45"/>
      <c r="AD19" s="45"/>
      <c r="AE19" s="45"/>
      <c r="AF19" s="45"/>
      <c r="AG19" s="45"/>
      <c r="AH19" s="45"/>
      <c r="AI19" s="45"/>
      <c r="AJ19" s="45"/>
    </row>
    <row r="20">
      <c r="A20" s="105" t="b">
        <v>0</v>
      </c>
      <c r="B20" s="142" t="s">
        <v>61</v>
      </c>
      <c r="C20" s="135" t="s">
        <v>32</v>
      </c>
      <c r="D20" s="136" t="s">
        <v>42</v>
      </c>
      <c r="E20" s="105">
        <f t="shared" si="4"/>
        <v>1.33</v>
      </c>
      <c r="F20" s="137">
        <v>3.0</v>
      </c>
      <c r="G20" s="105" t="str">
        <f>IFERROR(__xludf.DUMMYFUNCTION("SPARKLINE(F20,{""charttype"",""bar"";""max"",3;""min"",1;""color1"",IF(F20=3,""#4078DD"",IF(F20=2,""#9CB7E9"",""#dddddd""))})"),"")</f>
        <v/>
      </c>
      <c r="H20" s="105">
        <v>1.0</v>
      </c>
      <c r="I20" s="132" t="str">
        <f>IFERROR(__xludf.DUMMYFUNCTION("SPARKLINE(H20,{""charttype"",""bar"";""max"",3;""min"",1;""color1"",IF(H20=3,""#4078DD"",IF(H20=2,""#9CB7E9"",""#CED9EF""))})"),"")</f>
        <v/>
      </c>
      <c r="J20" s="105">
        <f t="shared" si="5"/>
        <v>3</v>
      </c>
      <c r="K20" s="45">
        <f t="shared" si="6"/>
        <v>8</v>
      </c>
      <c r="L20" s="105">
        <v>8.0</v>
      </c>
      <c r="M20" s="49" t="str">
        <f>IFERROR(__xludf.DUMMYFUNCTION("IF(A20=FALSE,SPARKLINE(K20:L20,{""charttype"",""bar"";""max"",8;""min"",0;""color1"",IF(K20&gt;=5,""green"",IF(K20&lt;=3,""orange"",""#C9C21D""));""color2"",""#eeeeee""}),""Done ✓"")"),"")</f>
        <v/>
      </c>
      <c r="N20" s="45"/>
      <c r="O20" s="45"/>
      <c r="P20" s="45"/>
      <c r="Q20" s="45"/>
      <c r="R20" s="45"/>
      <c r="S20" s="45"/>
      <c r="T20" s="45"/>
      <c r="U20" s="45"/>
      <c r="V20" s="45"/>
      <c r="W20" s="45"/>
      <c r="X20" s="45"/>
      <c r="Y20" s="45"/>
      <c r="Z20" s="45"/>
      <c r="AA20" s="45"/>
      <c r="AB20" s="45"/>
      <c r="AC20" s="45"/>
      <c r="AD20" s="45"/>
      <c r="AE20" s="45"/>
      <c r="AF20" s="45"/>
      <c r="AG20" s="45"/>
      <c r="AH20" s="45"/>
      <c r="AI20" s="45"/>
      <c r="AJ20" s="45"/>
    </row>
    <row r="21">
      <c r="A21" s="105" t="b">
        <v>0</v>
      </c>
      <c r="B21" s="142" t="s">
        <v>62</v>
      </c>
      <c r="C21" s="135" t="s">
        <v>32</v>
      </c>
      <c r="D21" s="136" t="s">
        <v>42</v>
      </c>
      <c r="E21" s="105">
        <f t="shared" si="4"/>
        <v>1.33</v>
      </c>
      <c r="F21" s="137">
        <v>3.0</v>
      </c>
      <c r="G21" s="105" t="str">
        <f>IFERROR(__xludf.DUMMYFUNCTION("SPARKLINE(F21,{""charttype"",""bar"";""max"",3;""min"",1;""color1"",IF(F21=3,""#4078DD"",IF(F21=2,""#9CB7E9"",""#CED9EF""))})"),"")</f>
        <v/>
      </c>
      <c r="H21" s="105">
        <v>1.0</v>
      </c>
      <c r="I21" s="132" t="str">
        <f>IFERROR(__xludf.DUMMYFUNCTION("SPARKLINE(H21,{""charttype"",""bar"";""max"",3;""min"",1;""color1"",IF(H21=3,""#4078DD"",IF(H21=2,""#9CB7E9"",""#CED9EF""))})"),"")</f>
        <v/>
      </c>
      <c r="J21" s="105">
        <f t="shared" si="5"/>
        <v>3</v>
      </c>
      <c r="K21" s="45">
        <f t="shared" si="6"/>
        <v>8</v>
      </c>
      <c r="L21" s="105">
        <v>8.0</v>
      </c>
      <c r="M21" s="49" t="str">
        <f>IFERROR(__xludf.DUMMYFUNCTION("IF(A21=FALSE,SPARKLINE(K21:L21,{""charttype"",""bar"";""max"",8;""min"",0;""color1"",IF(K21&gt;=5,""green"",IF(K21&lt;=3,""orange"",""#C9C21D""));""color2"",""#eeeeee""}),""Done ✓"")"),"")</f>
        <v/>
      </c>
      <c r="N21" s="45"/>
      <c r="O21" s="45"/>
      <c r="P21" s="45"/>
      <c r="Q21" s="45"/>
      <c r="R21" s="45"/>
      <c r="S21" s="45"/>
      <c r="T21" s="45"/>
      <c r="U21" s="45"/>
      <c r="V21" s="45"/>
      <c r="W21" s="45"/>
      <c r="X21" s="45"/>
      <c r="Y21" s="45"/>
      <c r="Z21" s="45"/>
      <c r="AA21" s="45"/>
      <c r="AB21" s="45"/>
      <c r="AC21" s="45"/>
      <c r="AD21" s="45"/>
      <c r="AE21" s="45"/>
      <c r="AF21" s="45"/>
      <c r="AG21" s="45"/>
      <c r="AH21" s="45"/>
      <c r="AI21" s="45"/>
      <c r="AJ21" s="45"/>
    </row>
    <row r="22">
      <c r="A22" s="105" t="b">
        <v>0</v>
      </c>
      <c r="B22" s="143" t="s">
        <v>63</v>
      </c>
      <c r="C22" s="135" t="s">
        <v>32</v>
      </c>
      <c r="D22" s="136" t="s">
        <v>42</v>
      </c>
      <c r="E22" s="105">
        <f t="shared" si="4"/>
        <v>1.33</v>
      </c>
      <c r="F22" s="137">
        <v>2.0</v>
      </c>
      <c r="G22" s="105" t="str">
        <f>IFERROR(__xludf.DUMMYFUNCTION("SPARKLINE(F22,{""charttype"",""bar"";""max"",3;""min"",1;""color1"",IF(F22=3,""#4078DD"",IF(F22=2,""#9CB7E9"",""#dddddd""))})"),"")</f>
        <v/>
      </c>
      <c r="H22" s="105">
        <v>1.0</v>
      </c>
      <c r="I22" s="132" t="str">
        <f>IFERROR(__xludf.DUMMYFUNCTION("SPARKLINE(H22,{""charttype"",""bar"";""max"",3;""min"",1;""color1"",IF(H22=3,""#4078DD"",IF(H22=2,""#9CB7E9"",""#CED9EF""))})"),"")</f>
        <v/>
      </c>
      <c r="J22" s="105">
        <f t="shared" si="5"/>
        <v>3</v>
      </c>
      <c r="K22" s="45">
        <f t="shared" si="6"/>
        <v>6.7</v>
      </c>
      <c r="L22" s="105">
        <v>8.0</v>
      </c>
      <c r="M22" s="49" t="str">
        <f>IFERROR(__xludf.DUMMYFUNCTION("IF(A22=FALSE,SPARKLINE(K22:L22,{""charttype"",""bar"";""max"",8;""min"",0;""color1"",IF(K22&gt;=5,""green"",IF(K22&lt;=3,""orange"",""#C9C21D""));""color2"",""#eeeeee""}),""Done ✓"")"),"")</f>
        <v/>
      </c>
      <c r="N22" s="45"/>
      <c r="O22" s="45"/>
      <c r="P22" s="45"/>
      <c r="Q22" s="45"/>
      <c r="R22" s="45"/>
      <c r="S22" s="45"/>
      <c r="T22" s="45"/>
      <c r="U22" s="45"/>
      <c r="V22" s="45"/>
      <c r="W22" s="45"/>
      <c r="X22" s="45"/>
      <c r="Y22" s="45"/>
      <c r="Z22" s="45"/>
      <c r="AA22" s="45"/>
      <c r="AB22" s="45"/>
      <c r="AC22" s="45"/>
      <c r="AD22" s="45"/>
      <c r="AE22" s="45"/>
      <c r="AF22" s="45"/>
      <c r="AG22" s="45"/>
      <c r="AH22" s="45"/>
      <c r="AI22" s="45"/>
      <c r="AJ22" s="45"/>
    </row>
    <row r="23">
      <c r="A23" s="63" t="b">
        <v>0</v>
      </c>
      <c r="B23" s="162" t="s">
        <v>64</v>
      </c>
      <c r="C23" s="135" t="s">
        <v>32</v>
      </c>
      <c r="D23" s="146" t="s">
        <v>42</v>
      </c>
      <c r="E23" s="63">
        <f t="shared" si="4"/>
        <v>1.33</v>
      </c>
      <c r="F23" s="147">
        <v>2.0</v>
      </c>
      <c r="G23" s="63" t="str">
        <f>IFERROR(__xludf.DUMMYFUNCTION("SPARKLINE(F23,{""charttype"",""bar"";""max"",3;""min"",1;""color1"",IF(F23=3,""#4078DD"",IF(F23=2,""#9CB7E9"",""#dddddd""))})"),"")</f>
        <v/>
      </c>
      <c r="H23" s="63">
        <v>3.0</v>
      </c>
      <c r="I23" s="132" t="str">
        <f>IFERROR(__xludf.DUMMYFUNCTION("SPARKLINE(H23,{""charttype"",""bar"";""max"",3;""min"",1;""color1"",IF(H23=3,""#4078DD"",IF(H23=2,""#9CB7E9"",""#CED9EF""))})"),"")</f>
        <v/>
      </c>
      <c r="J23" s="63">
        <f t="shared" si="5"/>
        <v>1</v>
      </c>
      <c r="K23" s="58">
        <f t="shared" si="6"/>
        <v>4</v>
      </c>
      <c r="L23" s="63">
        <v>8.0</v>
      </c>
      <c r="M23" s="62" t="str">
        <f>IFERROR(__xludf.DUMMYFUNCTION("IF(A23=FALSE,SPARKLINE(K23:L23,{""charttype"",""bar"";""max"",8;""min"",0;""color1"",IF(K23&gt;=5,""green"",IF(K23&lt;=3,""orange"",""#C9C21D""));""color2"",""#eeeeee""}),""Done ✓"")"),"")</f>
        <v/>
      </c>
      <c r="N23" s="58"/>
      <c r="O23" s="58"/>
      <c r="P23" s="58"/>
      <c r="Q23" s="58"/>
      <c r="R23" s="58"/>
      <c r="S23" s="58"/>
      <c r="T23" s="58"/>
      <c r="U23" s="58"/>
      <c r="V23" s="58"/>
      <c r="W23" s="58"/>
      <c r="X23" s="58"/>
      <c r="Y23" s="58"/>
      <c r="Z23" s="58"/>
      <c r="AA23" s="58"/>
      <c r="AB23" s="58"/>
      <c r="AC23" s="58"/>
      <c r="AD23" s="58"/>
      <c r="AE23" s="58"/>
      <c r="AF23" s="58"/>
      <c r="AG23" s="58"/>
      <c r="AH23" s="58"/>
      <c r="AI23" s="58"/>
      <c r="AJ23" s="58"/>
    </row>
    <row r="24">
      <c r="A24" s="117" t="s">
        <v>65</v>
      </c>
      <c r="B24" s="118" t="s">
        <v>66</v>
      </c>
      <c r="C24" s="119"/>
      <c r="D24" s="119"/>
      <c r="E24" s="121"/>
      <c r="F24" s="122"/>
      <c r="G24" s="123"/>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row>
    <row r="25">
      <c r="A25" s="126" t="b">
        <v>0</v>
      </c>
      <c r="B25" s="163" t="s">
        <v>67</v>
      </c>
      <c r="C25" s="135" t="s">
        <v>32</v>
      </c>
      <c r="D25" s="129" t="s">
        <v>42</v>
      </c>
      <c r="E25" s="126">
        <f t="shared" ref="E25:E37" si="7">IF(D25="Not Relevant","",IF(D25="Good","",IF(D25="Bad",1.33,1)))</f>
        <v>1.33</v>
      </c>
      <c r="F25" s="130">
        <v>3.0</v>
      </c>
      <c r="G25" s="126" t="str">
        <f>IFERROR(__xludf.DUMMYFUNCTION("SPARKLINE(F25,{""charttype"",""bar"";""max"",3;""min"",1;""color1"",IF(F25=3,""#4078DD"",IF(F25=2,""#9CB7E9"",""#CED9EF""))})"),"")</f>
        <v/>
      </c>
      <c r="H25" s="126">
        <v>2.0</v>
      </c>
      <c r="I25" s="132" t="str">
        <f>IFERROR(__xludf.DUMMYFUNCTION("SPARKLINE(H25,{""charttype"",""bar"";""max"",3;""min"",1;""color1"",IF(H25=3,""#4078DD"",IF(H25=2,""#9CB7E9"",""#CED9EF""))})"),"")</f>
        <v/>
      </c>
      <c r="J25" s="126">
        <f t="shared" ref="J25:J37" si="8">IF(H25=1,3,IF(H25=2,2,1))</f>
        <v>2</v>
      </c>
      <c r="K25" s="100">
        <f t="shared" ref="K25:K37" si="9">ROUNDUP(((J25+F25)*E25),1)</f>
        <v>6.7</v>
      </c>
      <c r="L25" s="126">
        <v>8.0</v>
      </c>
      <c r="M25" s="104" t="str">
        <f>IFERROR(__xludf.DUMMYFUNCTION("IF(A25=FALSE,SPARKLINE(K25:L25,{""charttype"",""bar"";""max"",8;""min"",0;""color1"",IF(K25&gt;=5,""green"",IF(K25&lt;=3,""orange"",""#C9C21D""));""color2"",""#eeeeee""}),""Done ✓"")"),"")</f>
        <v/>
      </c>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row>
    <row r="26">
      <c r="A26" s="105" t="b">
        <v>0</v>
      </c>
      <c r="B26" s="142" t="s">
        <v>68</v>
      </c>
      <c r="C26" s="135" t="s">
        <v>32</v>
      </c>
      <c r="D26" s="136" t="s">
        <v>42</v>
      </c>
      <c r="E26" s="105">
        <f t="shared" si="7"/>
        <v>1.33</v>
      </c>
      <c r="F26" s="137">
        <v>3.0</v>
      </c>
      <c r="G26" s="105" t="str">
        <f>IFERROR(__xludf.DUMMYFUNCTION("SPARKLINE(F26,{""charttype"",""bar"";""max"",3;""min"",1;""color1"",IF(F26=3,""#4078DD"",IF(F26=2,""#9CB7E9"",""#CED9EF""))})"),"")</f>
        <v/>
      </c>
      <c r="H26" s="105">
        <v>3.0</v>
      </c>
      <c r="I26" s="132" t="str">
        <f>IFERROR(__xludf.DUMMYFUNCTION("SPARKLINE(H26,{""charttype"",""bar"";""max"",3;""min"",1;""color1"",IF(H26=3,""#4078DD"",IF(H26=2,""#9CB7E9"",""#CED9EF""))})"),"")</f>
        <v/>
      </c>
      <c r="J26" s="105">
        <f t="shared" si="8"/>
        <v>1</v>
      </c>
      <c r="K26" s="45">
        <f t="shared" si="9"/>
        <v>5.4</v>
      </c>
      <c r="L26" s="105">
        <v>8.0</v>
      </c>
      <c r="M26" s="49" t="str">
        <f>IFERROR(__xludf.DUMMYFUNCTION("IF(A26=FALSE,SPARKLINE(K26:L26,{""charttype"",""bar"";""max"",8;""min"",0;""color1"",IF(K26&gt;=5,""green"",IF(K26&lt;=3,""orange"",""#C9C21D""));""color2"",""#eeeeee""}),""Done ✓"")"),"")</f>
        <v/>
      </c>
      <c r="N26" s="45"/>
      <c r="O26" s="45"/>
      <c r="P26" s="45"/>
      <c r="Q26" s="45"/>
      <c r="R26" s="45"/>
      <c r="S26" s="45"/>
      <c r="T26" s="45"/>
      <c r="U26" s="45"/>
      <c r="V26" s="45"/>
      <c r="W26" s="45"/>
      <c r="X26" s="45"/>
      <c r="Y26" s="45"/>
      <c r="Z26" s="45"/>
      <c r="AA26" s="45"/>
      <c r="AB26" s="45"/>
      <c r="AC26" s="45"/>
      <c r="AD26" s="45"/>
      <c r="AE26" s="45"/>
      <c r="AF26" s="45"/>
      <c r="AG26" s="45"/>
      <c r="AH26" s="45"/>
      <c r="AI26" s="45"/>
      <c r="AJ26" s="45"/>
    </row>
    <row r="27">
      <c r="A27" s="105" t="b">
        <v>0</v>
      </c>
      <c r="B27" s="142" t="s">
        <v>69</v>
      </c>
      <c r="C27" s="135" t="s">
        <v>32</v>
      </c>
      <c r="D27" s="136" t="s">
        <v>42</v>
      </c>
      <c r="E27" s="105">
        <f t="shared" si="7"/>
        <v>1.33</v>
      </c>
      <c r="F27" s="137">
        <v>2.0</v>
      </c>
      <c r="G27" s="105" t="str">
        <f>IFERROR(__xludf.DUMMYFUNCTION("SPARKLINE(F27,{""charttype"",""bar"";""max"",3;""min"",1;""color1"",IF(F27=3,""#4078DD"",IF(F27=2,""#9CB7E9"",""#CED9EF""))})"),"")</f>
        <v/>
      </c>
      <c r="H27" s="105">
        <v>3.0</v>
      </c>
      <c r="I27" s="132" t="str">
        <f>IFERROR(__xludf.DUMMYFUNCTION("SPARKLINE(H27,{""charttype"",""bar"";""max"",3;""min"",1;""color1"",IF(H27=3,""#4078DD"",IF(H27=2,""#9CB7E9"",""#CED9EF""))})"),"")</f>
        <v/>
      </c>
      <c r="J27" s="105">
        <f t="shared" si="8"/>
        <v>1</v>
      </c>
      <c r="K27" s="45">
        <f t="shared" si="9"/>
        <v>4</v>
      </c>
      <c r="L27" s="105">
        <v>8.0</v>
      </c>
      <c r="M27" s="49" t="str">
        <f>IFERROR(__xludf.DUMMYFUNCTION("IF(A27=FALSE,SPARKLINE(K27:L27,{""charttype"",""bar"";""max"",8;""min"",0;""color1"",IF(K27&gt;=5,""green"",IF(K27&lt;=3,""orange"",""#C9C21D""));""color2"",""#eeeeee""}),""Done ✓"")"),"")</f>
        <v/>
      </c>
      <c r="N27" s="45"/>
      <c r="O27" s="45"/>
      <c r="P27" s="45"/>
      <c r="Q27" s="45"/>
      <c r="R27" s="45"/>
      <c r="S27" s="45"/>
      <c r="T27" s="45"/>
      <c r="U27" s="45"/>
      <c r="V27" s="45"/>
      <c r="W27" s="45"/>
      <c r="X27" s="45"/>
      <c r="Y27" s="45"/>
      <c r="Z27" s="45"/>
      <c r="AA27" s="45"/>
      <c r="AB27" s="45"/>
      <c r="AC27" s="45"/>
      <c r="AD27" s="45"/>
      <c r="AE27" s="45"/>
      <c r="AF27" s="45"/>
      <c r="AG27" s="45"/>
      <c r="AH27" s="45"/>
      <c r="AI27" s="45"/>
      <c r="AJ27" s="45"/>
    </row>
    <row r="28">
      <c r="A28" s="105" t="b">
        <v>0</v>
      </c>
      <c r="B28" s="164" t="s">
        <v>70</v>
      </c>
      <c r="C28" s="135" t="s">
        <v>32</v>
      </c>
      <c r="D28" s="136" t="s">
        <v>49</v>
      </c>
      <c r="E28" s="105">
        <f t="shared" si="7"/>
        <v>1</v>
      </c>
      <c r="F28" s="137">
        <v>2.0</v>
      </c>
      <c r="G28" s="105" t="str">
        <f>IFERROR(__xludf.DUMMYFUNCTION("SPARKLINE(F28,{""charttype"",""bar"";""max"",3;""min"",1;""color1"",IF(F28=3,""#4078DD"",IF(F28=2,""#9CB7E9"",""#CED9EF""))})"),"")</f>
        <v/>
      </c>
      <c r="H28" s="105">
        <v>2.0</v>
      </c>
      <c r="I28" s="132" t="str">
        <f>IFERROR(__xludf.DUMMYFUNCTION("SPARKLINE(H28,{""charttype"",""bar"";""max"",3;""min"",1;""color1"",IF(H28=3,""#4078DD"",IF(H28=2,""#9CB7E9"",""#CED9EF""))})"),"")</f>
        <v/>
      </c>
      <c r="J28" s="105">
        <f t="shared" si="8"/>
        <v>2</v>
      </c>
      <c r="K28" s="45">
        <f t="shared" si="9"/>
        <v>4</v>
      </c>
      <c r="L28" s="105">
        <v>8.0</v>
      </c>
      <c r="M28" s="49" t="str">
        <f>IFERROR(__xludf.DUMMYFUNCTION("IF(A28=FALSE,SPARKLINE(K28:L28,{""charttype"",""bar"";""max"",8;""min"",0;""color1"",IF(K28&gt;=5,""green"",IF(K28&lt;=3,""orange"",""#C9C21D""));""color2"",""#eeeeee""}),""Done ✓"")"),"")</f>
        <v/>
      </c>
      <c r="N28" s="45"/>
      <c r="O28" s="45"/>
      <c r="P28" s="45"/>
      <c r="Q28" s="45"/>
      <c r="R28" s="45"/>
      <c r="S28" s="45"/>
      <c r="T28" s="45"/>
      <c r="U28" s="45"/>
      <c r="V28" s="45"/>
      <c r="W28" s="45"/>
      <c r="X28" s="45"/>
      <c r="Y28" s="45"/>
      <c r="Z28" s="45"/>
      <c r="AA28" s="45"/>
      <c r="AB28" s="45"/>
      <c r="AC28" s="45"/>
      <c r="AD28" s="45"/>
      <c r="AE28" s="45"/>
      <c r="AF28" s="45"/>
      <c r="AG28" s="45"/>
      <c r="AH28" s="45"/>
      <c r="AI28" s="45"/>
      <c r="AJ28" s="45"/>
    </row>
    <row r="29">
      <c r="A29" s="105" t="b">
        <v>0</v>
      </c>
      <c r="B29" s="142" t="s">
        <v>71</v>
      </c>
      <c r="C29" s="135" t="s">
        <v>32</v>
      </c>
      <c r="D29" s="136" t="s">
        <v>49</v>
      </c>
      <c r="E29" s="105">
        <f t="shared" si="7"/>
        <v>1</v>
      </c>
      <c r="F29" s="137">
        <v>2.0</v>
      </c>
      <c r="G29" s="105" t="str">
        <f>IFERROR(__xludf.DUMMYFUNCTION("SPARKLINE(F29,{""charttype"",""bar"";""max"",3;""min"",1;""color1"",IF(F29=3,""#4078DD"",IF(F29=2,""#9CB7E9"",""#CED9EF""))})"),"")</f>
        <v/>
      </c>
      <c r="H29" s="105">
        <v>2.0</v>
      </c>
      <c r="I29" s="132" t="str">
        <f>IFERROR(__xludf.DUMMYFUNCTION("SPARKLINE(H29,{""charttype"",""bar"";""max"",3;""min"",1;""color1"",IF(H29=3,""#4078DD"",IF(H29=2,""#9CB7E9"",""#CED9EF""))})"),"")</f>
        <v/>
      </c>
      <c r="J29" s="105">
        <f t="shared" si="8"/>
        <v>2</v>
      </c>
      <c r="K29" s="45">
        <f t="shared" si="9"/>
        <v>4</v>
      </c>
      <c r="L29" s="105">
        <v>8.0</v>
      </c>
      <c r="M29" s="49" t="str">
        <f>IFERROR(__xludf.DUMMYFUNCTION("IF(A29=FALSE,SPARKLINE(K29:L29,{""charttype"",""bar"";""max"",8;""min"",0;""color1"",IF(K29&gt;=5,""green"",IF(K29&lt;=3,""orange"",""#C9C21D""));""color2"",""#eeeeee""}),""Done ✓"")"),"")</f>
        <v/>
      </c>
      <c r="N29" s="45"/>
      <c r="O29" s="45"/>
      <c r="P29" s="45"/>
      <c r="Q29" s="45"/>
      <c r="R29" s="45"/>
      <c r="S29" s="45"/>
      <c r="T29" s="45"/>
      <c r="U29" s="45"/>
      <c r="V29" s="45"/>
      <c r="W29" s="45"/>
      <c r="X29" s="45"/>
      <c r="Y29" s="45"/>
      <c r="Z29" s="45"/>
      <c r="AA29" s="45"/>
      <c r="AB29" s="45"/>
      <c r="AC29" s="45"/>
      <c r="AD29" s="45"/>
      <c r="AE29" s="45"/>
      <c r="AF29" s="45"/>
      <c r="AG29" s="45"/>
      <c r="AH29" s="45"/>
      <c r="AI29" s="45"/>
      <c r="AJ29" s="45"/>
    </row>
    <row r="30">
      <c r="A30" s="105" t="b">
        <v>0</v>
      </c>
      <c r="B30" s="142" t="s">
        <v>72</v>
      </c>
      <c r="C30" s="135" t="s">
        <v>32</v>
      </c>
      <c r="D30" s="136" t="s">
        <v>42</v>
      </c>
      <c r="E30" s="105">
        <f t="shared" si="7"/>
        <v>1.33</v>
      </c>
      <c r="F30" s="137">
        <v>1.0</v>
      </c>
      <c r="G30" s="105" t="str">
        <f>IFERROR(__xludf.DUMMYFUNCTION("SPARKLINE(F30,{""charttype"",""bar"";""max"",3;""min"",1;""color1"",IF(F30=3,""#4078DD"",IF(F30=2,""#9CB7E9"",""#CED9EF""))})"),"")</f>
        <v/>
      </c>
      <c r="H30" s="105">
        <v>2.0</v>
      </c>
      <c r="I30" s="132" t="str">
        <f>IFERROR(__xludf.DUMMYFUNCTION("SPARKLINE(H30,{""charttype"",""bar"";""max"",3;""min"",1;""color1"",IF(H30=3,""#4078DD"",IF(H30=2,""#9CB7E9"",""#CED9EF""))})"),"")</f>
        <v/>
      </c>
      <c r="J30" s="105">
        <f t="shared" si="8"/>
        <v>2</v>
      </c>
      <c r="K30" s="45">
        <f t="shared" si="9"/>
        <v>4</v>
      </c>
      <c r="L30" s="105">
        <v>8.0</v>
      </c>
      <c r="M30" s="49" t="str">
        <f>IFERROR(__xludf.DUMMYFUNCTION("IF(A30=FALSE,SPARKLINE(K30:L30,{""charttype"",""bar"";""max"",8;""min"",0;""color1"",IF(K30&gt;=5,""green"",IF(K30&lt;=3,""orange"",""#C9C21D""));""color2"",""#eeeeee""}),""Done ✓"")"),"")</f>
        <v/>
      </c>
      <c r="N30" s="45"/>
      <c r="O30" s="45"/>
      <c r="P30" s="45"/>
      <c r="Q30" s="45"/>
      <c r="R30" s="45"/>
      <c r="S30" s="45"/>
      <c r="T30" s="45"/>
      <c r="U30" s="45"/>
      <c r="V30" s="45"/>
      <c r="W30" s="45"/>
      <c r="X30" s="45"/>
      <c r="Y30" s="45"/>
      <c r="Z30" s="45"/>
      <c r="AA30" s="45"/>
      <c r="AB30" s="45"/>
      <c r="AC30" s="45"/>
      <c r="AD30" s="45"/>
      <c r="AE30" s="45"/>
      <c r="AF30" s="45"/>
      <c r="AG30" s="45"/>
      <c r="AH30" s="45"/>
      <c r="AI30" s="45"/>
      <c r="AJ30" s="45"/>
    </row>
    <row r="31">
      <c r="A31" s="105" t="b">
        <v>0</v>
      </c>
      <c r="B31" s="142" t="s">
        <v>73</v>
      </c>
      <c r="C31" s="135" t="s">
        <v>32</v>
      </c>
      <c r="D31" s="136" t="s">
        <v>49</v>
      </c>
      <c r="E31" s="105">
        <f t="shared" si="7"/>
        <v>1</v>
      </c>
      <c r="F31" s="137">
        <v>2.0</v>
      </c>
      <c r="G31" s="105" t="str">
        <f>IFERROR(__xludf.DUMMYFUNCTION("SPARKLINE(F31,{""charttype"",""bar"";""max"",3;""min"",1;""color1"",IF(F31=3,""#4078DD"",IF(F31=2,""#9CB7E9"",""#CED9EF""))})"),"")</f>
        <v/>
      </c>
      <c r="H31" s="105">
        <v>2.0</v>
      </c>
      <c r="I31" s="132" t="str">
        <f>IFERROR(__xludf.DUMMYFUNCTION("SPARKLINE(H31,{""charttype"",""bar"";""max"",3;""min"",1;""color1"",IF(H31=3,""#4078DD"",IF(H31=2,""#9CB7E9"",""#CED9EF""))})"),"")</f>
        <v/>
      </c>
      <c r="J31" s="105">
        <f t="shared" si="8"/>
        <v>2</v>
      </c>
      <c r="K31" s="45">
        <f t="shared" si="9"/>
        <v>4</v>
      </c>
      <c r="L31" s="105">
        <v>8.0</v>
      </c>
      <c r="M31" s="49" t="str">
        <f>IFERROR(__xludf.DUMMYFUNCTION("IF(A31=FALSE,SPARKLINE(K31:L31,{""charttype"",""bar"";""max"",8;""min"",0;""color1"",IF(K31&gt;=5,""green"",IF(K31&lt;=3,""orange"",""#C9C21D""));""color2"",""#eeeeee""}),""Done ✓"")"),"")</f>
        <v/>
      </c>
      <c r="N31" s="45"/>
      <c r="O31" s="45"/>
      <c r="P31" s="45"/>
      <c r="Q31" s="45"/>
      <c r="R31" s="108"/>
      <c r="S31" s="45"/>
      <c r="T31" s="45"/>
      <c r="U31" s="45"/>
      <c r="V31" s="45"/>
      <c r="W31" s="45"/>
      <c r="X31" s="45"/>
      <c r="Y31" s="45"/>
      <c r="Z31" s="45"/>
      <c r="AA31" s="45"/>
      <c r="AB31" s="45"/>
      <c r="AC31" s="45"/>
      <c r="AD31" s="45"/>
      <c r="AE31" s="45"/>
      <c r="AF31" s="45"/>
      <c r="AG31" s="45"/>
      <c r="AH31" s="45"/>
      <c r="AI31" s="45"/>
      <c r="AJ31" s="45"/>
    </row>
    <row r="32">
      <c r="A32" s="105" t="b">
        <v>0</v>
      </c>
      <c r="B32" s="143" t="s">
        <v>74</v>
      </c>
      <c r="C32" s="135" t="s">
        <v>32</v>
      </c>
      <c r="D32" s="136" t="s">
        <v>49</v>
      </c>
      <c r="E32" s="105">
        <f t="shared" si="7"/>
        <v>1</v>
      </c>
      <c r="F32" s="137">
        <v>2.0</v>
      </c>
      <c r="G32" s="105" t="str">
        <f>IFERROR(__xludf.DUMMYFUNCTION("SPARKLINE(F32,{""charttype"",""bar"";""max"",3;""min"",1;""color1"",IF(F32=3,""#4078DD"",IF(F32=2,""#9CB7E9"",""#CED9EF""))})"),"")</f>
        <v/>
      </c>
      <c r="H32" s="105">
        <v>1.0</v>
      </c>
      <c r="I32" s="132" t="str">
        <f>IFERROR(__xludf.DUMMYFUNCTION("SPARKLINE(H32,{""charttype"",""bar"";""max"",3;""min"",1;""color1"",IF(H32=3,""#4078DD"",IF(H32=2,""#9CB7E9"",""#CED9EF""))})"),"")</f>
        <v/>
      </c>
      <c r="J32" s="105">
        <f t="shared" si="8"/>
        <v>3</v>
      </c>
      <c r="K32" s="45">
        <f t="shared" si="9"/>
        <v>5</v>
      </c>
      <c r="L32" s="105">
        <v>8.0</v>
      </c>
      <c r="M32" s="49" t="str">
        <f>IFERROR(__xludf.DUMMYFUNCTION("IF(A32=FALSE,SPARKLINE(K32:L32,{""charttype"",""bar"";""max"",8;""min"",0;""color1"",IF(K32&gt;=5,""green"",IF(K32&lt;=3,""orange"",""#C9C21D""));""color2"",""#eeeeee""}),""Done ✓"")"),"")</f>
        <v/>
      </c>
      <c r="N32" s="45"/>
      <c r="O32" s="45"/>
      <c r="P32" s="45"/>
      <c r="Q32" s="45"/>
      <c r="R32" s="45"/>
      <c r="S32" s="45"/>
      <c r="T32" s="45"/>
      <c r="U32" s="45"/>
      <c r="V32" s="45"/>
      <c r="W32" s="45"/>
      <c r="X32" s="45"/>
      <c r="Y32" s="45"/>
      <c r="Z32" s="45"/>
      <c r="AA32" s="45"/>
      <c r="AB32" s="45"/>
      <c r="AC32" s="45"/>
      <c r="AD32" s="45"/>
      <c r="AE32" s="45"/>
      <c r="AF32" s="45"/>
      <c r="AG32" s="45"/>
      <c r="AH32" s="45"/>
      <c r="AI32" s="45"/>
      <c r="AJ32" s="45"/>
    </row>
    <row r="33">
      <c r="A33" s="105" t="b">
        <v>0</v>
      </c>
      <c r="B33" s="134" t="s">
        <v>75</v>
      </c>
      <c r="C33" s="135" t="s">
        <v>32</v>
      </c>
      <c r="D33" s="136" t="s">
        <v>42</v>
      </c>
      <c r="E33" s="105">
        <f t="shared" si="7"/>
        <v>1.33</v>
      </c>
      <c r="F33" s="137">
        <v>1.0</v>
      </c>
      <c r="G33" s="105" t="str">
        <f>IFERROR(__xludf.DUMMYFUNCTION("SPARKLINE(F33,{""charttype"",""bar"";""max"",3;""min"",1;""color1"",IF(F33=3,""#4078DD"",IF(F33=2,""#9CB7E9"",""#CED9EF""))})"),"")</f>
        <v/>
      </c>
      <c r="H33" s="105">
        <v>1.0</v>
      </c>
      <c r="I33" s="132" t="str">
        <f>IFERROR(__xludf.DUMMYFUNCTION("SPARKLINE(H33,{""charttype"",""bar"";""max"",3;""min"",1;""color1"",IF(H33=3,""#4078DD"",IF(H33=2,""#9CB7E9"",""#CED9EF""))})"),"")</f>
        <v/>
      </c>
      <c r="J33" s="105">
        <f t="shared" si="8"/>
        <v>3</v>
      </c>
      <c r="K33" s="45">
        <f t="shared" si="9"/>
        <v>5.4</v>
      </c>
      <c r="L33" s="105">
        <v>8.0</v>
      </c>
      <c r="M33" s="49" t="str">
        <f>IFERROR(__xludf.DUMMYFUNCTION("IF(A33=FALSE,SPARKLINE(K33:L33,{""charttype"",""bar"";""max"",8;""min"",0;""color1"",IF(K33&gt;=5,""green"",IF(K33&lt;=3,""orange"",""#C9C21D""));""color2"",""#eeeeee""}),""Done ✓"")"),"")</f>
        <v/>
      </c>
      <c r="N33" s="45"/>
      <c r="O33" s="45"/>
      <c r="P33" s="45"/>
      <c r="Q33" s="45"/>
      <c r="R33" s="45"/>
      <c r="S33" s="45"/>
      <c r="T33" s="45"/>
      <c r="U33" s="45"/>
      <c r="V33" s="45"/>
      <c r="W33" s="45"/>
      <c r="X33" s="45"/>
      <c r="Y33" s="45"/>
      <c r="Z33" s="45"/>
      <c r="AA33" s="45"/>
      <c r="AB33" s="45"/>
      <c r="AC33" s="45"/>
      <c r="AD33" s="45"/>
      <c r="AE33" s="45"/>
      <c r="AF33" s="45"/>
      <c r="AG33" s="45"/>
      <c r="AH33" s="45"/>
      <c r="AI33" s="45"/>
      <c r="AJ33" s="45"/>
    </row>
    <row r="34">
      <c r="A34" s="105" t="b">
        <v>0</v>
      </c>
      <c r="B34" s="141" t="s">
        <v>76</v>
      </c>
      <c r="C34" s="135" t="s">
        <v>32</v>
      </c>
      <c r="D34" s="136" t="s">
        <v>49</v>
      </c>
      <c r="E34" s="105">
        <f t="shared" si="7"/>
        <v>1</v>
      </c>
      <c r="F34" s="137">
        <v>1.0</v>
      </c>
      <c r="G34" s="105" t="str">
        <f>IFERROR(__xludf.DUMMYFUNCTION("SPARKLINE(F34,{""charttype"",""bar"";""max"",3;""min"",1;""color1"",IF(F34=3,""#4078DD"",IF(F34=2,""#9CB7E9"",""#CED9EF""))})"),"")</f>
        <v/>
      </c>
      <c r="H34" s="105">
        <v>1.0</v>
      </c>
      <c r="I34" s="132" t="str">
        <f>IFERROR(__xludf.DUMMYFUNCTION("SPARKLINE(H34,{""charttype"",""bar"";""max"",3;""min"",1;""color1"",IF(H34=3,""#4078DD"",IF(H34=2,""#9CB7E9"",""#CED9EF""))})"),"")</f>
        <v/>
      </c>
      <c r="J34" s="105">
        <f t="shared" si="8"/>
        <v>3</v>
      </c>
      <c r="K34" s="45">
        <f t="shared" si="9"/>
        <v>4</v>
      </c>
      <c r="L34" s="105">
        <v>8.0</v>
      </c>
      <c r="M34" s="49" t="str">
        <f>IFERROR(__xludf.DUMMYFUNCTION("IF(A34=FALSE,SPARKLINE(K34:L34,{""charttype"",""bar"";""max"",8;""min"",0;""color1"",IF(K34&gt;=5,""green"",IF(K34&lt;=3,""orange"",""#C9C21D""));""color2"",""#eeeeee""}),""Done ✓"")"),"")</f>
        <v/>
      </c>
      <c r="N34" s="45"/>
      <c r="O34" s="45"/>
      <c r="P34" s="45"/>
      <c r="Q34" s="45"/>
      <c r="R34" s="45"/>
      <c r="S34" s="45"/>
      <c r="T34" s="45"/>
      <c r="U34" s="45"/>
      <c r="V34" s="45"/>
      <c r="W34" s="45"/>
      <c r="X34" s="45"/>
      <c r="Y34" s="45"/>
      <c r="Z34" s="45"/>
      <c r="AA34" s="45"/>
      <c r="AB34" s="45"/>
      <c r="AC34" s="45"/>
      <c r="AD34" s="45"/>
      <c r="AE34" s="45"/>
      <c r="AF34" s="45"/>
      <c r="AG34" s="45"/>
      <c r="AH34" s="45"/>
      <c r="AI34" s="45"/>
      <c r="AJ34" s="45"/>
    </row>
    <row r="35">
      <c r="A35" s="105" t="b">
        <v>0</v>
      </c>
      <c r="B35" s="143" t="s">
        <v>77</v>
      </c>
      <c r="C35" s="135" t="s">
        <v>32</v>
      </c>
      <c r="D35" s="136" t="s">
        <v>42</v>
      </c>
      <c r="E35" s="105">
        <f t="shared" si="7"/>
        <v>1.33</v>
      </c>
      <c r="F35" s="137">
        <v>2.0</v>
      </c>
      <c r="G35" s="105" t="str">
        <f>IFERROR(__xludf.DUMMYFUNCTION("SPARKLINE(F35,{""charttype"",""bar"";""max"",3;""min"",1;""color1"",IF(F35=3,""#4078DD"",IF(F35=2,""#9CB7E9"",""#CED9EF""))})"),"")</f>
        <v/>
      </c>
      <c r="H35" s="105">
        <v>1.0</v>
      </c>
      <c r="I35" s="132" t="str">
        <f>IFERROR(__xludf.DUMMYFUNCTION("SPARKLINE(H35,{""charttype"",""bar"";""max"",3;""min"",1;""color1"",IF(H35=3,""#4078DD"",IF(H35=2,""#9CB7E9"",""#CED9EF""))})"),"")</f>
        <v/>
      </c>
      <c r="J35" s="105">
        <f t="shared" si="8"/>
        <v>3</v>
      </c>
      <c r="K35" s="45">
        <f t="shared" si="9"/>
        <v>6.7</v>
      </c>
      <c r="L35" s="105">
        <v>8.0</v>
      </c>
      <c r="M35" s="49" t="str">
        <f>IFERROR(__xludf.DUMMYFUNCTION("IF(A35=FALSE,SPARKLINE(K35:L35,{""charttype"",""bar"";""max"",8;""min"",0;""color1"",IF(K35&gt;=5,""green"",IF(K35&lt;=3,""orange"",""#C9C21D""));""color2"",""#eeeeee""}),""Done ✓"")"),"")</f>
        <v/>
      </c>
      <c r="N35" s="45"/>
      <c r="O35" s="45"/>
      <c r="P35" s="45"/>
      <c r="Q35" s="45"/>
      <c r="R35" s="45"/>
      <c r="S35" s="45"/>
      <c r="T35" s="45"/>
      <c r="U35" s="45"/>
      <c r="V35" s="45"/>
      <c r="W35" s="45"/>
      <c r="X35" s="45"/>
      <c r="Y35" s="45"/>
      <c r="Z35" s="45"/>
      <c r="AA35" s="45"/>
      <c r="AB35" s="45"/>
      <c r="AC35" s="45"/>
      <c r="AD35" s="45"/>
      <c r="AE35" s="45"/>
      <c r="AF35" s="45"/>
      <c r="AG35" s="45"/>
      <c r="AH35" s="45"/>
      <c r="AI35" s="45"/>
      <c r="AJ35" s="45"/>
    </row>
    <row r="36">
      <c r="A36" s="105" t="b">
        <v>0</v>
      </c>
      <c r="B36" s="142" t="s">
        <v>78</v>
      </c>
      <c r="C36" s="135" t="s">
        <v>32</v>
      </c>
      <c r="D36" s="136" t="s">
        <v>49</v>
      </c>
      <c r="E36" s="105">
        <f t="shared" si="7"/>
        <v>1</v>
      </c>
      <c r="F36" s="137">
        <v>2.0</v>
      </c>
      <c r="G36" s="105" t="str">
        <f>IFERROR(__xludf.DUMMYFUNCTION("SPARKLINE(F36,{""charttype"",""bar"";""max"",3;""min"",1;""color1"",IF(F36=3,""#4078DD"",IF(F36=2,""#9CB7E9"",""#CED9EF""))})"),"")</f>
        <v/>
      </c>
      <c r="H36" s="105">
        <v>2.0</v>
      </c>
      <c r="I36" s="132" t="str">
        <f>IFERROR(__xludf.DUMMYFUNCTION("SPARKLINE(H36,{""charttype"",""bar"";""max"",3;""min"",1;""color1"",IF(H36=3,""#4078DD"",IF(H36=2,""#9CB7E9"",""#CED9EF""))})"),"")</f>
        <v/>
      </c>
      <c r="J36" s="105">
        <f t="shared" si="8"/>
        <v>2</v>
      </c>
      <c r="K36" s="45">
        <f t="shared" si="9"/>
        <v>4</v>
      </c>
      <c r="L36" s="105">
        <v>8.0</v>
      </c>
      <c r="M36" s="49" t="str">
        <f>IFERROR(__xludf.DUMMYFUNCTION("IF(A36=FALSE,SPARKLINE(K36:L36,{""charttype"",""bar"";""max"",8;""min"",0;""color1"",IF(K36&gt;=5,""green"",IF(K36&lt;=3,""orange"",""#C9C21D""));""color2"",""#eeeeee""}),""Done ✓"")"),"")</f>
        <v/>
      </c>
      <c r="N36" s="45"/>
      <c r="O36" s="45"/>
      <c r="P36" s="45"/>
      <c r="Q36" s="45"/>
      <c r="R36" s="45"/>
      <c r="S36" s="45"/>
      <c r="T36" s="45"/>
      <c r="U36" s="45"/>
      <c r="V36" s="45"/>
      <c r="W36" s="45"/>
      <c r="X36" s="45"/>
      <c r="Y36" s="45"/>
      <c r="Z36" s="45"/>
      <c r="AA36" s="45"/>
      <c r="AB36" s="45"/>
      <c r="AC36" s="45"/>
      <c r="AD36" s="45"/>
      <c r="AE36" s="45"/>
      <c r="AF36" s="45"/>
      <c r="AG36" s="45"/>
      <c r="AH36" s="45"/>
      <c r="AI36" s="45"/>
      <c r="AJ36" s="45"/>
    </row>
    <row r="37">
      <c r="A37" s="63" t="b">
        <v>0</v>
      </c>
      <c r="B37" s="165" t="s">
        <v>79</v>
      </c>
      <c r="C37" s="135" t="s">
        <v>32</v>
      </c>
      <c r="D37" s="146" t="s">
        <v>49</v>
      </c>
      <c r="E37" s="63">
        <f t="shared" si="7"/>
        <v>1</v>
      </c>
      <c r="F37" s="147">
        <v>2.0</v>
      </c>
      <c r="G37" s="63" t="str">
        <f>IFERROR(__xludf.DUMMYFUNCTION("SPARKLINE(F37,{""charttype"",""bar"";""max"",3;""min"",1;""color1"",IF(F37=3,""#4078DD"",IF(F37=2,""#9CB7E9"",""#CED9EF""))})"),"")</f>
        <v/>
      </c>
      <c r="H37" s="63">
        <v>3.0</v>
      </c>
      <c r="I37" s="132" t="str">
        <f>IFERROR(__xludf.DUMMYFUNCTION("SPARKLINE(H37,{""charttype"",""bar"";""max"",3;""min"",1;""color1"",IF(H37=3,""#4078DD"",IF(H37=2,""#9CB7E9"",""#CED9EF""))})"),"")</f>
        <v/>
      </c>
      <c r="J37" s="63">
        <f t="shared" si="8"/>
        <v>1</v>
      </c>
      <c r="K37" s="58">
        <f t="shared" si="9"/>
        <v>3</v>
      </c>
      <c r="L37" s="63">
        <v>8.0</v>
      </c>
      <c r="M37" s="62" t="str">
        <f>IFERROR(__xludf.DUMMYFUNCTION("IF(A37=FALSE,SPARKLINE(K37:L37,{""charttype"",""bar"";""max"",8;""min"",0;""color1"",IF(K37&gt;=5,""green"",IF(K37&lt;=3,""orange"",""#C9C21D""));""color2"",""#eeeeee""}),""Done ✓"")"),"")</f>
        <v/>
      </c>
      <c r="N37" s="58"/>
      <c r="O37" s="58"/>
      <c r="P37" s="58"/>
      <c r="Q37" s="58"/>
      <c r="R37" s="58"/>
      <c r="S37" s="58"/>
      <c r="T37" s="58"/>
      <c r="U37" s="58"/>
      <c r="V37" s="58"/>
      <c r="W37" s="58"/>
      <c r="X37" s="58"/>
      <c r="Y37" s="58"/>
      <c r="Z37" s="58"/>
      <c r="AA37" s="58"/>
      <c r="AB37" s="58"/>
      <c r="AC37" s="58"/>
      <c r="AD37" s="58"/>
      <c r="AE37" s="58"/>
      <c r="AF37" s="58"/>
      <c r="AG37" s="58"/>
      <c r="AH37" s="58"/>
      <c r="AI37" s="58"/>
      <c r="AJ37" s="58"/>
    </row>
    <row r="38">
      <c r="A38" s="117" t="s">
        <v>80</v>
      </c>
      <c r="B38" s="118" t="s">
        <v>81</v>
      </c>
      <c r="C38" s="119"/>
      <c r="D38" s="119"/>
      <c r="E38" s="121"/>
      <c r="F38" s="122"/>
      <c r="G38" s="123"/>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row>
    <row r="39">
      <c r="A39" s="126" t="b">
        <v>0</v>
      </c>
      <c r="B39" s="166" t="s">
        <v>82</v>
      </c>
      <c r="C39" s="135" t="s">
        <v>32</v>
      </c>
      <c r="D39" s="129" t="s">
        <v>49</v>
      </c>
      <c r="E39" s="126">
        <f t="shared" ref="E39:E43" si="10">IF(D39="Not Relevant","",IF(D39="Good","",IF(D39="Bad",1.33,1)))</f>
        <v>1</v>
      </c>
      <c r="F39" s="130">
        <v>3.0</v>
      </c>
      <c r="G39" s="126" t="str">
        <f>IFERROR(__xludf.DUMMYFUNCTION("SPARKLINE(F39,{""charttype"",""bar"";""max"",3;""min"",1;""color1"",IF(F39=3,""#4078DD"",IF(F39=2,""#9CB7E9"",""#CED9EF""))})"),"")</f>
        <v/>
      </c>
      <c r="H39" s="126">
        <v>3.0</v>
      </c>
      <c r="I39" s="132" t="str">
        <f>IFERROR(__xludf.DUMMYFUNCTION("SPARKLINE(H39,{""charttype"",""bar"";""max"",3;""min"",1;""color1"",IF(H39=3,""#4078DD"",IF(H39=2,""#9CB7E9"",""#CED9EF""))})"),"")</f>
        <v/>
      </c>
      <c r="J39" s="126">
        <f t="shared" ref="J39:J43" si="11">IF(H39=1,3,IF(H39=2,2,1))</f>
        <v>1</v>
      </c>
      <c r="K39" s="100">
        <f t="shared" ref="K39:K43" si="12">ROUNDUP(((J39+F39)*E39),1)</f>
        <v>4</v>
      </c>
      <c r="L39" s="126">
        <v>8.0</v>
      </c>
      <c r="M39" s="104" t="str">
        <f>IFERROR(__xludf.DUMMYFUNCTION("IF(A39=FALSE,SPARKLINE(K39:L39,{""charttype"",""bar"";""max"",8;""min"",0;""color1"",IF(K39&gt;=5,""green"",IF(K39&lt;=3,""orange"",""#C9C21D""));""color2"",""#eeeeee""}),""Done ✓"")"),"")</f>
        <v/>
      </c>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row>
    <row r="40">
      <c r="A40" s="105" t="b">
        <v>0</v>
      </c>
      <c r="B40" s="143" t="s">
        <v>83</v>
      </c>
      <c r="C40" s="135" t="s">
        <v>32</v>
      </c>
      <c r="D40" s="136" t="s">
        <v>49</v>
      </c>
      <c r="E40" s="105">
        <f t="shared" si="10"/>
        <v>1</v>
      </c>
      <c r="F40" s="137">
        <v>3.0</v>
      </c>
      <c r="G40" s="105" t="str">
        <f>IFERROR(__xludf.DUMMYFUNCTION("SPARKLINE(F40,{""charttype"",""bar"";""max"",3;""min"",1;""color1"",IF(F40=3,""#4078DD"",IF(F40=2,""#9CB7E9"",""#CED9EF""))})"),"")</f>
        <v/>
      </c>
      <c r="H40" s="105">
        <v>2.0</v>
      </c>
      <c r="I40" s="132" t="str">
        <f>IFERROR(__xludf.DUMMYFUNCTION("SPARKLINE(H40,{""charttype"",""bar"";""max"",3;""min"",1;""color1"",IF(H40=3,""#4078DD"",IF(H40=2,""#9CB7E9"",""#CED9EF""))})"),"")</f>
        <v/>
      </c>
      <c r="J40" s="105">
        <f t="shared" si="11"/>
        <v>2</v>
      </c>
      <c r="K40" s="45">
        <f t="shared" si="12"/>
        <v>5</v>
      </c>
      <c r="L40" s="105">
        <v>8.0</v>
      </c>
      <c r="M40" s="49" t="str">
        <f>IFERROR(__xludf.DUMMYFUNCTION("IF(A40=FALSE,SPARKLINE(K40:L40,{""charttype"",""bar"";""max"",8;""min"",0;""color1"",IF(K40&gt;=5,""green"",IF(K40&lt;=3,""orange"",""#C9C21D""));""color2"",""#eeeeee""}),""Done ✓"")"),"")</f>
        <v/>
      </c>
      <c r="N40" s="45"/>
      <c r="O40" s="45"/>
      <c r="P40" s="45"/>
      <c r="Q40" s="45"/>
      <c r="R40" s="45"/>
      <c r="S40" s="45"/>
      <c r="T40" s="45"/>
      <c r="U40" s="45"/>
      <c r="V40" s="45"/>
      <c r="W40" s="45"/>
      <c r="X40" s="45"/>
      <c r="Y40" s="45"/>
      <c r="Z40" s="45"/>
      <c r="AA40" s="45"/>
      <c r="AB40" s="45"/>
      <c r="AC40" s="45"/>
      <c r="AD40" s="45"/>
      <c r="AE40" s="45"/>
      <c r="AF40" s="45"/>
      <c r="AG40" s="45"/>
      <c r="AH40" s="45"/>
      <c r="AI40" s="45"/>
      <c r="AJ40" s="45"/>
    </row>
    <row r="41">
      <c r="A41" s="105" t="b">
        <v>0</v>
      </c>
      <c r="B41" s="143" t="s">
        <v>84</v>
      </c>
      <c r="C41" s="135" t="s">
        <v>32</v>
      </c>
      <c r="D41" s="136" t="s">
        <v>49</v>
      </c>
      <c r="E41" s="105">
        <f t="shared" si="10"/>
        <v>1</v>
      </c>
      <c r="F41" s="137">
        <v>3.0</v>
      </c>
      <c r="G41" s="105" t="str">
        <f>IFERROR(__xludf.DUMMYFUNCTION("SPARKLINE(F41,{""charttype"",""bar"";""max"",3;""min"",1;""color1"",IF(F41=3,""#4078DD"",IF(F41=2,""#9CB7E9"",""#CED9EF""))})"),"")</f>
        <v/>
      </c>
      <c r="H41" s="105">
        <v>3.0</v>
      </c>
      <c r="I41" s="132" t="str">
        <f>IFERROR(__xludf.DUMMYFUNCTION("SPARKLINE(H41,{""charttype"",""bar"";""max"",3;""min"",1;""color1"",IF(H41=3,""#4078DD"",IF(H41=2,""#9CB7E9"",""#CED9EF""))})"),"")</f>
        <v/>
      </c>
      <c r="J41" s="105">
        <f t="shared" si="11"/>
        <v>1</v>
      </c>
      <c r="K41" s="45">
        <f t="shared" si="12"/>
        <v>4</v>
      </c>
      <c r="L41" s="105">
        <v>8.0</v>
      </c>
      <c r="M41" s="49" t="str">
        <f>IFERROR(__xludf.DUMMYFUNCTION("IF(A41=FALSE,SPARKLINE(K41:L41,{""charttype"",""bar"";""max"",8;""min"",0;""color1"",IF(K41&gt;=5,""green"",IF(K41&lt;=3,""orange"",""#C9C21D""));""color2"",""#eeeeee""}),""Done ✓"")"),"")</f>
        <v/>
      </c>
      <c r="N41" s="45"/>
      <c r="O41" s="45"/>
      <c r="P41" s="45"/>
      <c r="Q41" s="45"/>
      <c r="R41" s="45"/>
      <c r="S41" s="45"/>
      <c r="T41" s="45"/>
      <c r="U41" s="45"/>
      <c r="V41" s="45"/>
      <c r="W41" s="45"/>
      <c r="X41" s="45"/>
      <c r="Y41" s="45"/>
      <c r="Z41" s="45"/>
      <c r="AA41" s="45"/>
      <c r="AB41" s="45"/>
      <c r="AC41" s="45"/>
      <c r="AD41" s="45"/>
      <c r="AE41" s="45"/>
      <c r="AF41" s="45"/>
      <c r="AG41" s="45"/>
      <c r="AH41" s="45"/>
      <c r="AI41" s="45"/>
      <c r="AJ41" s="45"/>
    </row>
    <row r="42">
      <c r="A42" s="105" t="b">
        <v>0</v>
      </c>
      <c r="B42" s="142" t="s">
        <v>85</v>
      </c>
      <c r="C42" s="135" t="s">
        <v>32</v>
      </c>
      <c r="D42" s="136" t="s">
        <v>49</v>
      </c>
      <c r="E42" s="105">
        <f t="shared" si="10"/>
        <v>1</v>
      </c>
      <c r="F42" s="137">
        <v>3.0</v>
      </c>
      <c r="G42" s="105" t="str">
        <f>IFERROR(__xludf.DUMMYFUNCTION("SPARKLINE(F42,{""charttype"",""bar"";""max"",3;""min"",1;""color1"",IF(F42=3,""#4078DD"",IF(F42=2,""#9CB7E9"",""#CED9EF""))})"),"")</f>
        <v/>
      </c>
      <c r="H42" s="105">
        <v>1.0</v>
      </c>
      <c r="I42" s="132" t="str">
        <f>IFERROR(__xludf.DUMMYFUNCTION("SPARKLINE(H42,{""charttype"",""bar"";""max"",3;""min"",1;""color1"",IF(H42=3,""#4078DD"",IF(H42=2,""#9CB7E9"",""#CED9EF""))})"),"")</f>
        <v/>
      </c>
      <c r="J42" s="105">
        <f t="shared" si="11"/>
        <v>3</v>
      </c>
      <c r="K42" s="45">
        <f t="shared" si="12"/>
        <v>6</v>
      </c>
      <c r="L42" s="105">
        <v>8.0</v>
      </c>
      <c r="M42" s="49" t="str">
        <f>IFERROR(__xludf.DUMMYFUNCTION("IF(A42=FALSE,SPARKLINE(K42:L42,{""charttype"",""bar"";""max"",8;""min"",0;""color1"",IF(K42&gt;=5,""green"",IF(K42&lt;=3,""orange"",""#C9C21D""));""color2"",""#eeeeee""}),""Done ✓"")"),"")</f>
        <v/>
      </c>
      <c r="N42" s="45"/>
      <c r="O42" s="45"/>
      <c r="P42" s="45"/>
      <c r="Q42" s="45"/>
      <c r="R42" s="45"/>
      <c r="S42" s="45"/>
      <c r="T42" s="45"/>
      <c r="U42" s="45"/>
      <c r="V42" s="45"/>
      <c r="W42" s="45"/>
      <c r="X42" s="45"/>
      <c r="Y42" s="45"/>
      <c r="Z42" s="45"/>
      <c r="AA42" s="45"/>
      <c r="AB42" s="45"/>
      <c r="AC42" s="45"/>
      <c r="AD42" s="45"/>
      <c r="AE42" s="45"/>
      <c r="AF42" s="45"/>
      <c r="AG42" s="45"/>
      <c r="AH42" s="45"/>
      <c r="AI42" s="45"/>
      <c r="AJ42" s="45"/>
    </row>
    <row r="43">
      <c r="A43" s="63" t="b">
        <v>0</v>
      </c>
      <c r="B43" s="162" t="s">
        <v>86</v>
      </c>
      <c r="C43" s="135" t="s">
        <v>32</v>
      </c>
      <c r="D43" s="146" t="s">
        <v>49</v>
      </c>
      <c r="E43" s="63">
        <f t="shared" si="10"/>
        <v>1</v>
      </c>
      <c r="F43" s="147">
        <v>1.0</v>
      </c>
      <c r="G43" s="63" t="str">
        <f>IFERROR(__xludf.DUMMYFUNCTION("SPARKLINE(F43,{""charttype"",""bar"";""max"",3;""min"",1;""color1"",IF(F43=3,""#4078DD"",IF(F43=2,""#9CB7E9"",""#CED9EF""))})"),"")</f>
        <v/>
      </c>
      <c r="H43" s="63">
        <v>2.0</v>
      </c>
      <c r="I43" s="132" t="str">
        <f>IFERROR(__xludf.DUMMYFUNCTION("SPARKLINE(H43,{""charttype"",""bar"";""max"",3;""min"",1;""color1"",IF(H43=3,""#4078DD"",IF(H43=2,""#9CB7E9"",""#CED9EF""))})"),"")</f>
        <v/>
      </c>
      <c r="J43" s="63">
        <f t="shared" si="11"/>
        <v>2</v>
      </c>
      <c r="K43" s="58">
        <f t="shared" si="12"/>
        <v>3</v>
      </c>
      <c r="L43" s="63">
        <v>8.0</v>
      </c>
      <c r="M43" s="62" t="str">
        <f>IFERROR(__xludf.DUMMYFUNCTION("IF(A43=FALSE,SPARKLINE(K43:L43,{""charttype"",""bar"";""max"",8;""min"",0;""color1"",IF(K43&gt;=5,""green"",IF(K43&lt;=3,""orange"",""#C9C21D""));""color2"",""#eeeeee""}),""Done ✓"")"),"")</f>
        <v/>
      </c>
      <c r="N43" s="58"/>
      <c r="O43" s="58"/>
      <c r="P43" s="58"/>
      <c r="Q43" s="58"/>
      <c r="R43" s="58"/>
      <c r="S43" s="58"/>
      <c r="T43" s="58"/>
      <c r="U43" s="58"/>
      <c r="V43" s="58"/>
      <c r="W43" s="58"/>
      <c r="X43" s="58"/>
      <c r="Y43" s="58"/>
      <c r="Z43" s="58"/>
      <c r="AA43" s="58"/>
      <c r="AB43" s="58"/>
      <c r="AC43" s="58"/>
      <c r="AD43" s="58"/>
      <c r="AE43" s="58"/>
      <c r="AF43" s="58"/>
      <c r="AG43" s="58"/>
      <c r="AH43" s="58"/>
      <c r="AI43" s="58"/>
      <c r="AJ43" s="58"/>
    </row>
    <row r="44">
      <c r="A44" s="117" t="s">
        <v>87</v>
      </c>
      <c r="B44" s="118" t="s">
        <v>88</v>
      </c>
      <c r="C44" s="119"/>
      <c r="D44" s="119"/>
      <c r="E44" s="121"/>
      <c r="F44" s="122"/>
      <c r="G44" s="123"/>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row>
    <row r="45">
      <c r="A45" s="126" t="b">
        <v>0</v>
      </c>
      <c r="B45" s="163" t="s">
        <v>89</v>
      </c>
      <c r="C45" s="135" t="s">
        <v>32</v>
      </c>
      <c r="D45" s="129" t="s">
        <v>49</v>
      </c>
      <c r="E45" s="126">
        <f t="shared" ref="E45:E51" si="13">IF(D45="Not Relevant","",IF(D45="Good","",IF(D45="Bad",1.33,1)))</f>
        <v>1</v>
      </c>
      <c r="F45" s="130">
        <v>3.0</v>
      </c>
      <c r="G45" s="126" t="str">
        <f>IFERROR(__xludf.DUMMYFUNCTION("SPARKLINE(F45,{""charttype"",""bar"";""max"",3;""min"",1;""color1"",IF(F45=3,""#4078DD"",IF(F45=2,""#9CB7E9"",""#CED9EF""))})"),"")</f>
        <v/>
      </c>
      <c r="H45" s="126">
        <v>2.0</v>
      </c>
      <c r="I45" s="132" t="str">
        <f>IFERROR(__xludf.DUMMYFUNCTION("SPARKLINE(H45,{""charttype"",""bar"";""max"",3;""min"",1;""color1"",IF(H45=3,""#4078DD"",IF(H45=2,""#9CB7E9"",""#CED9EF""))})"),"")</f>
        <v/>
      </c>
      <c r="J45" s="126">
        <f t="shared" ref="J45:J51" si="14">IF(H45=1,3,IF(H45=2,2,1))</f>
        <v>2</v>
      </c>
      <c r="K45" s="100">
        <f t="shared" ref="K45:K51" si="15">ROUNDUP(((J45+F45)*E45),1)</f>
        <v>5</v>
      </c>
      <c r="L45" s="126">
        <v>8.0</v>
      </c>
      <c r="M45" s="104" t="str">
        <f>IFERROR(__xludf.DUMMYFUNCTION("IF(A45=FALSE,SPARKLINE(K45:L45,{""charttype"",""bar"";""max"",8;""min"",0;""color1"",IF(K45&gt;=5,""green"",IF(K45&lt;=3,""orange"",""#C9C21D""));""color2"",""#eeeeee""}),""Done ✓"")"),"")</f>
        <v/>
      </c>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row>
    <row r="46">
      <c r="A46" s="105" t="b">
        <v>0</v>
      </c>
      <c r="B46" s="143" t="s">
        <v>90</v>
      </c>
      <c r="C46" s="135" t="s">
        <v>32</v>
      </c>
      <c r="D46" s="136" t="s">
        <v>49</v>
      </c>
      <c r="E46" s="105">
        <f t="shared" si="13"/>
        <v>1</v>
      </c>
      <c r="F46" s="137">
        <v>1.0</v>
      </c>
      <c r="G46" s="105" t="str">
        <f>IFERROR(__xludf.DUMMYFUNCTION("SPARKLINE(F46,{""charttype"",""bar"";""max"",3;""min"",1;""color1"",IF(F46=3,""#4078DD"",IF(F46=2,""#9CB7E9"",""#CED9EF""))})"),"")</f>
        <v/>
      </c>
      <c r="H46" s="105">
        <v>1.0</v>
      </c>
      <c r="I46" s="132" t="str">
        <f>IFERROR(__xludf.DUMMYFUNCTION("SPARKLINE(H46,{""charttype"",""bar"";""max"",3;""min"",1;""color1"",IF(H46=3,""#4078DD"",IF(H46=2,""#9CB7E9"",""#CED9EF""))})"),"")</f>
        <v/>
      </c>
      <c r="J46" s="105">
        <f t="shared" si="14"/>
        <v>3</v>
      </c>
      <c r="K46" s="45">
        <f t="shared" si="15"/>
        <v>4</v>
      </c>
      <c r="L46" s="105">
        <v>8.0</v>
      </c>
      <c r="M46" s="49" t="str">
        <f>IFERROR(__xludf.DUMMYFUNCTION("IF(A46=FALSE,SPARKLINE(K46:L46,{""charttype"",""bar"";""max"",8;""min"",0;""color1"",IF(K46&gt;=5,""green"",IF(K46&lt;=3,""orange"",""#C9C21D""));""color2"",""#eeeeee""}),""Done ✓"")"),"")</f>
        <v/>
      </c>
      <c r="N46" s="10"/>
      <c r="O46" s="45"/>
      <c r="P46" s="45"/>
      <c r="Q46" s="45"/>
      <c r="R46" s="45"/>
      <c r="S46" s="45"/>
      <c r="T46" s="45"/>
      <c r="U46" s="45"/>
      <c r="V46" s="45"/>
      <c r="W46" s="45"/>
      <c r="X46" s="45"/>
      <c r="Y46" s="45"/>
      <c r="Z46" s="45"/>
      <c r="AA46" s="45"/>
      <c r="AB46" s="45"/>
      <c r="AC46" s="45"/>
      <c r="AD46" s="45"/>
      <c r="AE46" s="45"/>
      <c r="AF46" s="45"/>
      <c r="AG46" s="45"/>
      <c r="AH46" s="45"/>
      <c r="AI46" s="45"/>
      <c r="AJ46" s="45"/>
    </row>
    <row r="47">
      <c r="A47" s="105" t="b">
        <v>0</v>
      </c>
      <c r="B47" s="142" t="s">
        <v>91</v>
      </c>
      <c r="C47" s="135" t="s">
        <v>32</v>
      </c>
      <c r="D47" s="136" t="s">
        <v>42</v>
      </c>
      <c r="E47" s="105">
        <f t="shared" si="13"/>
        <v>1.33</v>
      </c>
      <c r="F47" s="137">
        <v>2.0</v>
      </c>
      <c r="G47" s="105" t="str">
        <f>IFERROR(__xludf.DUMMYFUNCTION("SPARKLINE(F47,{""charttype"",""bar"";""max"",3;""min"",1;""color1"",IF(F47=3,""#4078DD"",IF(F47=2,""#9CB7E9"",""#CED9EF""))})"),"")</f>
        <v/>
      </c>
      <c r="H47" s="105">
        <v>1.0</v>
      </c>
      <c r="I47" s="132" t="str">
        <f>IFERROR(__xludf.DUMMYFUNCTION("SPARKLINE(H47,{""charttype"",""bar"";""max"",3;""min"",1;""color1"",IF(H47=3,""#4078DD"",IF(H47=2,""#9CB7E9"",""#CED9EF""))})"),"")</f>
        <v/>
      </c>
      <c r="J47" s="105">
        <f t="shared" si="14"/>
        <v>3</v>
      </c>
      <c r="K47" s="45">
        <f t="shared" si="15"/>
        <v>6.7</v>
      </c>
      <c r="L47" s="105">
        <v>8.0</v>
      </c>
      <c r="M47" s="49" t="str">
        <f>IFERROR(__xludf.DUMMYFUNCTION("IF(A47=FALSE,SPARKLINE(K47:L47,{""charttype"",""bar"";""max"",8;""min"",0;""color1"",IF(K47&gt;=5,""green"",IF(K47&lt;=3,""orange"",""#C9C21D""));""color2"",""#eeeeee""}),""Done ✓"")"),"")</f>
        <v/>
      </c>
      <c r="N47" s="45"/>
      <c r="O47" s="45"/>
      <c r="P47" s="45"/>
      <c r="Q47" s="45"/>
      <c r="R47" s="45"/>
      <c r="S47" s="45"/>
      <c r="T47" s="45"/>
      <c r="U47" s="45"/>
      <c r="V47" s="45"/>
      <c r="W47" s="45"/>
      <c r="X47" s="45"/>
      <c r="Y47" s="45"/>
      <c r="Z47" s="45"/>
      <c r="AA47" s="45"/>
      <c r="AB47" s="45"/>
      <c r="AC47" s="45"/>
      <c r="AD47" s="45"/>
      <c r="AE47" s="45"/>
      <c r="AF47" s="45"/>
      <c r="AG47" s="45"/>
      <c r="AH47" s="45"/>
      <c r="AI47" s="45"/>
      <c r="AJ47" s="45"/>
    </row>
    <row r="48">
      <c r="A48" s="105" t="b">
        <v>0</v>
      </c>
      <c r="B48" s="143" t="s">
        <v>92</v>
      </c>
      <c r="C48" s="135" t="s">
        <v>32</v>
      </c>
      <c r="D48" s="136" t="s">
        <v>42</v>
      </c>
      <c r="E48" s="105">
        <f t="shared" si="13"/>
        <v>1.33</v>
      </c>
      <c r="F48" s="137">
        <v>1.0</v>
      </c>
      <c r="G48" s="105" t="str">
        <f>IFERROR(__xludf.DUMMYFUNCTION("SPARKLINE(F48,{""charttype"",""bar"";""max"",3;""min"",1;""color1"",IF(F48=3,""#4078DD"",IF(F48=2,""#9CB7E9"",""#CED9EF""))})"),"")</f>
        <v/>
      </c>
      <c r="H48" s="105">
        <v>1.0</v>
      </c>
      <c r="I48" s="132" t="str">
        <f>IFERROR(__xludf.DUMMYFUNCTION("SPARKLINE(H48,{""charttype"",""bar"";""max"",3;""min"",1;""color1"",IF(H48=3,""#4078DD"",IF(H48=2,""#9CB7E9"",""#CED9EF""))})"),"")</f>
        <v/>
      </c>
      <c r="J48" s="105">
        <f t="shared" si="14"/>
        <v>3</v>
      </c>
      <c r="K48" s="45">
        <f t="shared" si="15"/>
        <v>5.4</v>
      </c>
      <c r="L48" s="105">
        <v>8.0</v>
      </c>
      <c r="M48" s="49" t="str">
        <f>IFERROR(__xludf.DUMMYFUNCTION("IF(A48=FALSE,SPARKLINE(K48:L48,{""charttype"",""bar"";""max"",8;""min"",0;""color1"",IF(K48&gt;=5,""green"",IF(K48&lt;=3,""orange"",""#C9C21D""));""color2"",""#eeeeee""}),""Done ✓"")"),"")</f>
        <v/>
      </c>
      <c r="N48" s="45"/>
      <c r="O48" s="45"/>
      <c r="P48" s="45"/>
      <c r="Q48" s="45"/>
      <c r="R48" s="45"/>
      <c r="S48" s="45"/>
      <c r="T48" s="45"/>
      <c r="U48" s="45"/>
      <c r="V48" s="45"/>
      <c r="W48" s="45"/>
      <c r="X48" s="45"/>
      <c r="Y48" s="45"/>
      <c r="Z48" s="45"/>
      <c r="AA48" s="45"/>
      <c r="AB48" s="45"/>
      <c r="AC48" s="45"/>
      <c r="AD48" s="45"/>
      <c r="AE48" s="45"/>
      <c r="AF48" s="45"/>
      <c r="AG48" s="45"/>
      <c r="AH48" s="45"/>
      <c r="AI48" s="45"/>
      <c r="AJ48" s="45"/>
    </row>
    <row r="49">
      <c r="A49" s="105" t="b">
        <v>0</v>
      </c>
      <c r="B49" s="143" t="s">
        <v>93</v>
      </c>
      <c r="C49" s="135" t="s">
        <v>32</v>
      </c>
      <c r="D49" s="136" t="s">
        <v>49</v>
      </c>
      <c r="E49" s="105">
        <f t="shared" si="13"/>
        <v>1</v>
      </c>
      <c r="F49" s="137">
        <v>2.0</v>
      </c>
      <c r="G49" s="105" t="str">
        <f>IFERROR(__xludf.DUMMYFUNCTION("SPARKLINE(F49,{""charttype"",""bar"";""max"",3;""min"",1;""color1"",IF(F49=3,""#4078DD"",IF(F49=2,""#9CB7E9"",""#CED9EF""))})"),"")</f>
        <v/>
      </c>
      <c r="H49" s="105">
        <v>1.0</v>
      </c>
      <c r="I49" s="132" t="str">
        <f>IFERROR(__xludf.DUMMYFUNCTION("SPARKLINE(H49,{""charttype"",""bar"";""max"",3;""min"",1;""color1"",IF(H49=3,""#4078DD"",IF(H49=2,""#9CB7E9"",""#CED9EF""))})"),"")</f>
        <v/>
      </c>
      <c r="J49" s="105">
        <f t="shared" si="14"/>
        <v>3</v>
      </c>
      <c r="K49" s="45">
        <f t="shared" si="15"/>
        <v>5</v>
      </c>
      <c r="L49" s="105">
        <v>8.0</v>
      </c>
      <c r="M49" s="49" t="str">
        <f>IFERROR(__xludf.DUMMYFUNCTION("IF(A49=FALSE,SPARKLINE(K49:L49,{""charttype"",""bar"";""max"",8;""min"",0;""color1"",IF(K49&gt;=5,""green"",IF(K49&lt;=3,""orange"",""#C9C21D""));""color2"",""#eeeeee""}),""Done ✓"")"),"")</f>
        <v/>
      </c>
      <c r="N49" s="45"/>
      <c r="O49" s="45"/>
      <c r="P49" s="45"/>
      <c r="Q49" s="45"/>
      <c r="R49" s="45"/>
      <c r="S49" s="45"/>
      <c r="T49" s="45"/>
      <c r="U49" s="45"/>
      <c r="V49" s="45"/>
      <c r="W49" s="45"/>
      <c r="X49" s="45"/>
      <c r="Y49" s="45"/>
      <c r="Z49" s="45"/>
      <c r="AA49" s="45"/>
      <c r="AB49" s="45"/>
      <c r="AC49" s="45"/>
      <c r="AD49" s="45"/>
      <c r="AE49" s="45"/>
      <c r="AF49" s="45"/>
      <c r="AG49" s="45"/>
      <c r="AH49" s="45"/>
      <c r="AI49" s="45"/>
      <c r="AJ49" s="45"/>
    </row>
    <row r="50">
      <c r="A50" s="105" t="b">
        <v>0</v>
      </c>
      <c r="B50" s="141" t="s">
        <v>94</v>
      </c>
      <c r="C50" s="135" t="s">
        <v>32</v>
      </c>
      <c r="D50" s="136" t="s">
        <v>42</v>
      </c>
      <c r="E50" s="105">
        <f t="shared" si="13"/>
        <v>1.33</v>
      </c>
      <c r="F50" s="137">
        <v>1.0</v>
      </c>
      <c r="G50" s="105" t="str">
        <f>IFERROR(__xludf.DUMMYFUNCTION("SPARKLINE(F50,{""charttype"",""bar"";""max"",3;""min"",1;""color1"",IF(F50=3,""#4078DD"",IF(F50=2,""#9CB7E9"",""#CED9EF""))})"),"")</f>
        <v/>
      </c>
      <c r="H50" s="105">
        <v>1.0</v>
      </c>
      <c r="I50" s="132" t="str">
        <f>IFERROR(__xludf.DUMMYFUNCTION("SPARKLINE(H50,{""charttype"",""bar"";""max"",3;""min"",1;""color1"",IF(H50=3,""#4078DD"",IF(H50=2,""#9CB7E9"",""#CED9EF""))})"),"")</f>
        <v/>
      </c>
      <c r="J50" s="105">
        <f t="shared" si="14"/>
        <v>3</v>
      </c>
      <c r="K50" s="45">
        <f t="shared" si="15"/>
        <v>5.4</v>
      </c>
      <c r="L50" s="105">
        <v>8.0</v>
      </c>
      <c r="M50" s="49" t="str">
        <f>IFERROR(__xludf.DUMMYFUNCTION("IF(A50=FALSE,SPARKLINE(K50:L50,{""charttype"",""bar"";""max"",8;""min"",0;""color1"",IF(K50&gt;=5,""green"",IF(K50&lt;=3,""orange"",""#C9C21D""));""color2"",""#eeeeee""}),""Done ✓"")"),"")</f>
        <v/>
      </c>
      <c r="N50" s="45"/>
      <c r="O50" s="45"/>
      <c r="P50" s="45"/>
      <c r="Q50" s="45"/>
      <c r="R50" s="45"/>
      <c r="S50" s="45"/>
      <c r="T50" s="45"/>
      <c r="U50" s="45"/>
      <c r="V50" s="45"/>
      <c r="W50" s="45"/>
      <c r="X50" s="45"/>
      <c r="Y50" s="45"/>
      <c r="Z50" s="45"/>
      <c r="AA50" s="45"/>
      <c r="AB50" s="45"/>
      <c r="AC50" s="45"/>
      <c r="AD50" s="45"/>
      <c r="AE50" s="45"/>
      <c r="AF50" s="45"/>
      <c r="AG50" s="45"/>
      <c r="AH50" s="45"/>
      <c r="AI50" s="45"/>
      <c r="AJ50" s="45"/>
    </row>
    <row r="51">
      <c r="A51" s="105" t="b">
        <v>0</v>
      </c>
      <c r="B51" s="134" t="s">
        <v>95</v>
      </c>
      <c r="C51" s="135" t="s">
        <v>32</v>
      </c>
      <c r="D51" s="136" t="s">
        <v>42</v>
      </c>
      <c r="E51" s="105">
        <f t="shared" si="13"/>
        <v>1.33</v>
      </c>
      <c r="F51" s="137">
        <v>2.0</v>
      </c>
      <c r="G51" s="105" t="str">
        <f>IFERROR(__xludf.DUMMYFUNCTION("SPARKLINE(F51,{""charttype"",""bar"";""max"",3;""min"",1;""color1"",IF(F51=3,""#4078DD"",IF(F51=2,""#9CB7E9"",""#CED9EF""))})"),"")</f>
        <v/>
      </c>
      <c r="H51" s="105">
        <v>1.0</v>
      </c>
      <c r="I51" s="132" t="str">
        <f>IFERROR(__xludf.DUMMYFUNCTION("SPARKLINE(H51,{""charttype"",""bar"";""max"",3;""min"",1;""color1"",IF(H51=3,""#4078DD"",IF(H51=2,""#9CB7E9"",""#CED9EF""))})"),"")</f>
        <v/>
      </c>
      <c r="J51" s="105">
        <f t="shared" si="14"/>
        <v>3</v>
      </c>
      <c r="K51" s="45">
        <f t="shared" si="15"/>
        <v>6.7</v>
      </c>
      <c r="L51" s="105">
        <v>8.0</v>
      </c>
      <c r="M51" s="49" t="str">
        <f>IFERROR(__xludf.DUMMYFUNCTION("IF(A51=FALSE,SPARKLINE(K51:L51,{""charttype"",""bar"";""max"",8;""min"",0;""color1"",IF(K51&gt;=5,""green"",IF(K51&lt;=3,""orange"",""#C9C21D""));""color2"",""#eeeeee""}),""Done ✓"")"),"")</f>
        <v/>
      </c>
      <c r="N51" s="45"/>
      <c r="O51" s="45"/>
      <c r="P51" s="45"/>
      <c r="Q51" s="45"/>
      <c r="R51" s="45"/>
      <c r="S51" s="45"/>
      <c r="T51" s="45"/>
      <c r="U51" s="45"/>
      <c r="V51" s="45"/>
      <c r="W51" s="45"/>
      <c r="X51" s="45"/>
      <c r="Y51" s="45"/>
      <c r="Z51" s="45"/>
      <c r="AA51" s="45"/>
      <c r="AB51" s="45"/>
      <c r="AC51" s="45"/>
      <c r="AD51" s="45"/>
      <c r="AE51" s="45"/>
      <c r="AF51" s="45"/>
      <c r="AG51" s="45"/>
      <c r="AH51" s="45"/>
      <c r="AI51" s="45"/>
      <c r="AJ51" s="45"/>
    </row>
    <row r="52">
      <c r="A52" s="45"/>
      <c r="B52" s="109"/>
      <c r="C52" s="46"/>
      <c r="D52" s="45"/>
      <c r="E52" s="137"/>
      <c r="F52" s="105"/>
      <c r="G52" s="45"/>
      <c r="H52" s="45"/>
      <c r="I52" s="45"/>
      <c r="J52" s="45"/>
      <c r="K52" s="49"/>
      <c r="L52" s="49"/>
      <c r="M52" s="45"/>
      <c r="N52" s="45"/>
      <c r="O52" s="45"/>
      <c r="P52" s="45"/>
      <c r="Q52" s="45"/>
      <c r="R52" s="45"/>
      <c r="S52" s="45"/>
      <c r="T52" s="45"/>
      <c r="U52" s="45"/>
      <c r="V52" s="45"/>
      <c r="W52" s="45"/>
      <c r="X52" s="45"/>
      <c r="Y52" s="45"/>
      <c r="Z52" s="45"/>
      <c r="AA52" s="45"/>
      <c r="AB52" s="45"/>
      <c r="AC52" s="45"/>
      <c r="AD52" s="45"/>
      <c r="AE52" s="45"/>
      <c r="AF52" s="45"/>
      <c r="AG52" s="45"/>
      <c r="AH52" s="45"/>
      <c r="AI52" s="45"/>
    </row>
    <row r="53">
      <c r="A53" s="45"/>
      <c r="B53" s="109"/>
      <c r="C53" s="46"/>
      <c r="D53" s="45"/>
      <c r="E53" s="137"/>
      <c r="F53" s="105"/>
      <c r="G53" s="45"/>
      <c r="H53" s="45"/>
      <c r="I53" s="45"/>
      <c r="J53" s="45"/>
      <c r="K53" s="49"/>
      <c r="L53" s="49"/>
      <c r="M53" s="45"/>
      <c r="N53" s="45"/>
      <c r="O53" s="45"/>
      <c r="P53" s="45"/>
      <c r="Q53" s="45"/>
      <c r="R53" s="45"/>
      <c r="S53" s="45"/>
      <c r="T53" s="45"/>
      <c r="U53" s="45"/>
      <c r="V53" s="45"/>
      <c r="W53" s="45"/>
      <c r="X53" s="45"/>
      <c r="Y53" s="45"/>
      <c r="Z53" s="45"/>
      <c r="AA53" s="45"/>
      <c r="AB53" s="45"/>
      <c r="AC53" s="45"/>
      <c r="AD53" s="45"/>
      <c r="AE53" s="45"/>
      <c r="AF53" s="45"/>
      <c r="AG53" s="45"/>
      <c r="AH53" s="45"/>
      <c r="AI53" s="45"/>
    </row>
    <row r="54">
      <c r="A54" s="45"/>
      <c r="B54" s="109"/>
      <c r="C54" s="46"/>
      <c r="D54" s="45"/>
      <c r="E54" s="137"/>
      <c r="F54" s="105"/>
      <c r="G54" s="45"/>
      <c r="H54" s="45"/>
      <c r="I54" s="45"/>
      <c r="J54" s="45"/>
      <c r="K54" s="49"/>
      <c r="L54" s="49"/>
      <c r="M54" s="45"/>
      <c r="N54" s="45"/>
      <c r="O54" s="45"/>
      <c r="P54" s="45"/>
      <c r="Q54" s="45"/>
      <c r="R54" s="45"/>
      <c r="S54" s="45"/>
      <c r="T54" s="45"/>
      <c r="U54" s="45"/>
      <c r="V54" s="45"/>
      <c r="W54" s="45"/>
      <c r="X54" s="45"/>
      <c r="Y54" s="45"/>
      <c r="Z54" s="45"/>
      <c r="AA54" s="45"/>
      <c r="AB54" s="45"/>
      <c r="AC54" s="45"/>
      <c r="AD54" s="45"/>
      <c r="AE54" s="45"/>
      <c r="AF54" s="45"/>
      <c r="AG54" s="45"/>
      <c r="AH54" s="45"/>
      <c r="AI54" s="45"/>
    </row>
    <row r="55">
      <c r="A55" s="45"/>
      <c r="B55" s="109"/>
      <c r="C55" s="46"/>
      <c r="D55" s="45"/>
      <c r="E55" s="137"/>
      <c r="F55" s="105"/>
      <c r="G55" s="45"/>
      <c r="H55" s="45"/>
      <c r="I55" s="45"/>
      <c r="J55" s="45"/>
      <c r="K55" s="49"/>
      <c r="L55" s="49"/>
      <c r="M55" s="45"/>
      <c r="N55" s="45"/>
      <c r="O55" s="45"/>
      <c r="P55" s="45"/>
      <c r="Q55" s="45"/>
      <c r="R55" s="45"/>
      <c r="S55" s="45"/>
      <c r="T55" s="45"/>
      <c r="U55" s="45"/>
      <c r="V55" s="45"/>
      <c r="W55" s="45"/>
      <c r="X55" s="45"/>
      <c r="Y55" s="45"/>
      <c r="Z55" s="45"/>
      <c r="AA55" s="45"/>
      <c r="AB55" s="45"/>
      <c r="AC55" s="45"/>
      <c r="AD55" s="45"/>
      <c r="AE55" s="45"/>
      <c r="AF55" s="45"/>
      <c r="AG55" s="45"/>
      <c r="AH55" s="45"/>
      <c r="AI55" s="45"/>
    </row>
    <row r="56">
      <c r="A56" s="45"/>
      <c r="B56" s="109"/>
      <c r="C56" s="46"/>
      <c r="D56" s="45"/>
      <c r="E56" s="137"/>
      <c r="F56" s="105"/>
      <c r="G56" s="45"/>
      <c r="H56" s="45"/>
      <c r="I56" s="45"/>
      <c r="J56" s="45"/>
      <c r="K56" s="49"/>
      <c r="L56" s="49"/>
      <c r="M56" s="45"/>
      <c r="N56" s="45"/>
      <c r="O56" s="45"/>
      <c r="P56" s="45"/>
      <c r="Q56" s="45"/>
      <c r="R56" s="45"/>
      <c r="S56" s="45"/>
      <c r="T56" s="45"/>
      <c r="U56" s="45"/>
      <c r="V56" s="45"/>
      <c r="W56" s="45"/>
      <c r="X56" s="45"/>
      <c r="Y56" s="45"/>
      <c r="Z56" s="45"/>
      <c r="AA56" s="45"/>
      <c r="AB56" s="45"/>
      <c r="AC56" s="45"/>
      <c r="AD56" s="45"/>
      <c r="AE56" s="45"/>
      <c r="AF56" s="45"/>
      <c r="AG56" s="45"/>
      <c r="AH56" s="45"/>
      <c r="AI56" s="45"/>
    </row>
    <row r="57">
      <c r="A57" s="45"/>
      <c r="B57" s="109"/>
      <c r="C57" s="46"/>
      <c r="D57" s="45"/>
      <c r="E57" s="137"/>
      <c r="F57" s="105"/>
      <c r="G57" s="45"/>
      <c r="H57" s="45"/>
      <c r="I57" s="45"/>
      <c r="J57" s="45"/>
      <c r="K57" s="49"/>
      <c r="L57" s="49"/>
      <c r="M57" s="45"/>
      <c r="N57" s="45"/>
      <c r="O57" s="45"/>
      <c r="P57" s="45"/>
      <c r="Q57" s="45"/>
      <c r="R57" s="45"/>
      <c r="S57" s="45"/>
      <c r="T57" s="45"/>
      <c r="U57" s="45"/>
      <c r="V57" s="45"/>
      <c r="W57" s="45"/>
      <c r="X57" s="45"/>
      <c r="Y57" s="45"/>
      <c r="Z57" s="45"/>
      <c r="AA57" s="45"/>
      <c r="AB57" s="45"/>
      <c r="AC57" s="45"/>
      <c r="AD57" s="45"/>
      <c r="AE57" s="45"/>
      <c r="AF57" s="45"/>
      <c r="AG57" s="45"/>
      <c r="AH57" s="45"/>
      <c r="AI57" s="45"/>
    </row>
    <row r="58">
      <c r="A58" s="45"/>
      <c r="B58" s="109"/>
      <c r="C58" s="46"/>
      <c r="D58" s="45"/>
      <c r="E58" s="137"/>
      <c r="F58" s="105"/>
      <c r="G58" s="45"/>
      <c r="H58" s="45"/>
      <c r="I58" s="45"/>
      <c r="J58" s="45"/>
      <c r="K58" s="49"/>
      <c r="L58" s="49"/>
      <c r="M58" s="45"/>
      <c r="N58" s="45"/>
      <c r="O58" s="45"/>
      <c r="P58" s="45"/>
      <c r="Q58" s="45"/>
      <c r="R58" s="45"/>
      <c r="S58" s="45"/>
      <c r="T58" s="45"/>
      <c r="U58" s="45"/>
      <c r="V58" s="45"/>
      <c r="W58" s="45"/>
      <c r="X58" s="45"/>
      <c r="Y58" s="45"/>
      <c r="Z58" s="45"/>
      <c r="AA58" s="45"/>
      <c r="AB58" s="45"/>
      <c r="AC58" s="45"/>
      <c r="AD58" s="45"/>
      <c r="AE58" s="45"/>
      <c r="AF58" s="45"/>
      <c r="AG58" s="45"/>
      <c r="AH58" s="45"/>
      <c r="AI58" s="45"/>
    </row>
    <row r="59">
      <c r="A59" s="45"/>
      <c r="B59" s="109"/>
      <c r="C59" s="46"/>
      <c r="D59" s="45"/>
      <c r="E59" s="137"/>
      <c r="F59" s="105"/>
      <c r="G59" s="45"/>
      <c r="H59" s="45"/>
      <c r="I59" s="45"/>
      <c r="J59" s="45"/>
      <c r="K59" s="49"/>
      <c r="L59" s="49"/>
      <c r="M59" s="45"/>
      <c r="N59" s="45"/>
      <c r="O59" s="45"/>
      <c r="P59" s="45"/>
      <c r="Q59" s="45"/>
      <c r="R59" s="45"/>
      <c r="S59" s="45"/>
      <c r="T59" s="45"/>
      <c r="U59" s="45"/>
      <c r="V59" s="45"/>
      <c r="W59" s="45"/>
      <c r="X59" s="45"/>
      <c r="Y59" s="45"/>
      <c r="Z59" s="45"/>
      <c r="AA59" s="45"/>
      <c r="AB59" s="45"/>
      <c r="AC59" s="45"/>
      <c r="AD59" s="45"/>
      <c r="AE59" s="45"/>
      <c r="AF59" s="45"/>
      <c r="AG59" s="45"/>
      <c r="AH59" s="45"/>
      <c r="AI59" s="45"/>
    </row>
    <row r="60">
      <c r="A60" s="45"/>
      <c r="B60" s="109"/>
      <c r="C60" s="46"/>
      <c r="D60" s="45"/>
      <c r="E60" s="137"/>
      <c r="F60" s="105"/>
      <c r="G60" s="45"/>
      <c r="H60" s="45"/>
      <c r="I60" s="45"/>
      <c r="J60" s="45"/>
      <c r="K60" s="49"/>
      <c r="L60" s="49"/>
      <c r="M60" s="45"/>
      <c r="N60" s="45"/>
      <c r="O60" s="45"/>
      <c r="P60" s="45"/>
      <c r="Q60" s="45"/>
      <c r="R60" s="45"/>
      <c r="S60" s="45"/>
      <c r="T60" s="45"/>
      <c r="U60" s="45"/>
      <c r="V60" s="45"/>
      <c r="W60" s="45"/>
      <c r="X60" s="45"/>
      <c r="Y60" s="45"/>
      <c r="Z60" s="45"/>
      <c r="AA60" s="45"/>
      <c r="AB60" s="45"/>
      <c r="AC60" s="45"/>
      <c r="AD60" s="45"/>
      <c r="AE60" s="45"/>
      <c r="AF60" s="45"/>
      <c r="AG60" s="45"/>
      <c r="AH60" s="45"/>
      <c r="AI60" s="45"/>
    </row>
    <row r="61">
      <c r="A61" s="45"/>
      <c r="B61" s="109"/>
      <c r="C61" s="46"/>
      <c r="D61" s="45"/>
      <c r="E61" s="137"/>
      <c r="F61" s="105"/>
      <c r="G61" s="45"/>
      <c r="H61" s="45"/>
      <c r="I61" s="45"/>
      <c r="J61" s="45"/>
      <c r="K61" s="49"/>
      <c r="L61" s="49"/>
      <c r="M61" s="45"/>
      <c r="N61" s="45"/>
      <c r="O61" s="45"/>
      <c r="P61" s="45"/>
      <c r="Q61" s="45"/>
      <c r="R61" s="45"/>
      <c r="S61" s="45"/>
      <c r="T61" s="45"/>
      <c r="U61" s="45"/>
      <c r="V61" s="45"/>
      <c r="W61" s="45"/>
      <c r="X61" s="45"/>
      <c r="Y61" s="45"/>
      <c r="Z61" s="45"/>
      <c r="AA61" s="45"/>
      <c r="AB61" s="45"/>
      <c r="AC61" s="45"/>
      <c r="AD61" s="45"/>
      <c r="AE61" s="45"/>
      <c r="AF61" s="45"/>
      <c r="AG61" s="45"/>
      <c r="AH61" s="45"/>
      <c r="AI61" s="45"/>
    </row>
    <row r="62">
      <c r="A62" s="45"/>
      <c r="B62" s="109"/>
      <c r="C62" s="46"/>
      <c r="D62" s="45"/>
      <c r="E62" s="137"/>
      <c r="F62" s="105"/>
      <c r="G62" s="45"/>
      <c r="H62" s="45"/>
      <c r="I62" s="45"/>
      <c r="J62" s="45"/>
      <c r="K62" s="49"/>
      <c r="L62" s="49"/>
      <c r="M62" s="45"/>
      <c r="N62" s="45"/>
      <c r="O62" s="45"/>
      <c r="P62" s="45"/>
      <c r="Q62" s="45"/>
      <c r="R62" s="45"/>
      <c r="S62" s="45"/>
      <c r="T62" s="45"/>
      <c r="U62" s="45"/>
      <c r="V62" s="45"/>
      <c r="W62" s="45"/>
      <c r="X62" s="45"/>
      <c r="Y62" s="45"/>
      <c r="Z62" s="45"/>
      <c r="AA62" s="45"/>
      <c r="AB62" s="45"/>
      <c r="AC62" s="45"/>
      <c r="AD62" s="45"/>
      <c r="AE62" s="45"/>
      <c r="AF62" s="45"/>
      <c r="AG62" s="45"/>
      <c r="AH62" s="45"/>
      <c r="AI62" s="45"/>
    </row>
    <row r="63">
      <c r="A63" s="45"/>
      <c r="B63" s="109"/>
      <c r="C63" s="46"/>
      <c r="D63" s="45"/>
      <c r="E63" s="137"/>
      <c r="F63" s="105"/>
      <c r="G63" s="45"/>
      <c r="H63" s="45"/>
      <c r="I63" s="45"/>
      <c r="J63" s="45"/>
      <c r="K63" s="49"/>
      <c r="L63" s="49"/>
      <c r="M63" s="45"/>
      <c r="N63" s="45"/>
      <c r="O63" s="45"/>
      <c r="P63" s="45"/>
      <c r="Q63" s="45"/>
      <c r="R63" s="45"/>
      <c r="S63" s="45"/>
      <c r="T63" s="45"/>
      <c r="U63" s="45"/>
      <c r="V63" s="45"/>
      <c r="W63" s="45"/>
      <c r="X63" s="45"/>
      <c r="Y63" s="45"/>
      <c r="Z63" s="45"/>
      <c r="AA63" s="45"/>
      <c r="AB63" s="45"/>
      <c r="AC63" s="45"/>
      <c r="AD63" s="45"/>
      <c r="AE63" s="45"/>
      <c r="AF63" s="45"/>
      <c r="AG63" s="45"/>
      <c r="AH63" s="45"/>
      <c r="AI63" s="45"/>
    </row>
    <row r="64">
      <c r="A64" s="45"/>
      <c r="B64" s="109"/>
      <c r="C64" s="46"/>
      <c r="D64" s="45"/>
      <c r="E64" s="137"/>
      <c r="F64" s="105"/>
      <c r="G64" s="45"/>
      <c r="H64" s="45"/>
      <c r="I64" s="45"/>
      <c r="J64" s="45"/>
      <c r="K64" s="49"/>
      <c r="L64" s="49"/>
      <c r="M64" s="45"/>
      <c r="N64" s="45"/>
      <c r="O64" s="45"/>
      <c r="P64" s="45"/>
      <c r="Q64" s="45"/>
      <c r="R64" s="45"/>
      <c r="S64" s="45"/>
      <c r="T64" s="45"/>
      <c r="U64" s="45"/>
      <c r="V64" s="45"/>
      <c r="W64" s="45"/>
      <c r="X64" s="45"/>
      <c r="Y64" s="45"/>
      <c r="Z64" s="45"/>
      <c r="AA64" s="45"/>
      <c r="AB64" s="45"/>
      <c r="AC64" s="45"/>
      <c r="AD64" s="45"/>
      <c r="AE64" s="45"/>
      <c r="AF64" s="45"/>
      <c r="AG64" s="45"/>
      <c r="AH64" s="45"/>
      <c r="AI64" s="45"/>
    </row>
    <row r="65">
      <c r="A65" s="45"/>
      <c r="B65" s="109"/>
      <c r="C65" s="46"/>
      <c r="D65" s="45"/>
      <c r="E65" s="137"/>
      <c r="F65" s="105"/>
      <c r="G65" s="45"/>
      <c r="H65" s="45"/>
      <c r="I65" s="45"/>
      <c r="J65" s="45"/>
      <c r="K65" s="49"/>
      <c r="L65" s="49"/>
      <c r="M65" s="45"/>
      <c r="N65" s="45"/>
      <c r="O65" s="45"/>
      <c r="P65" s="45"/>
      <c r="Q65" s="45"/>
      <c r="R65" s="45"/>
      <c r="S65" s="45"/>
      <c r="T65" s="45"/>
      <c r="U65" s="45"/>
      <c r="V65" s="45"/>
      <c r="W65" s="45"/>
      <c r="X65" s="45"/>
      <c r="Y65" s="45"/>
      <c r="Z65" s="45"/>
      <c r="AA65" s="45"/>
      <c r="AB65" s="45"/>
      <c r="AC65" s="45"/>
      <c r="AD65" s="45"/>
      <c r="AE65" s="45"/>
      <c r="AF65" s="45"/>
      <c r="AG65" s="45"/>
      <c r="AH65" s="45"/>
      <c r="AI65" s="45"/>
    </row>
    <row r="66">
      <c r="A66" s="45"/>
      <c r="B66" s="109"/>
      <c r="C66" s="46"/>
      <c r="D66" s="45"/>
      <c r="E66" s="137"/>
      <c r="F66" s="105"/>
      <c r="G66" s="45"/>
      <c r="H66" s="45"/>
      <c r="I66" s="45"/>
      <c r="J66" s="45"/>
      <c r="K66" s="49"/>
      <c r="L66" s="49"/>
      <c r="M66" s="45"/>
      <c r="N66" s="45"/>
      <c r="O66" s="45"/>
      <c r="P66" s="45"/>
      <c r="Q66" s="45"/>
      <c r="R66" s="45"/>
      <c r="S66" s="45"/>
      <c r="T66" s="45"/>
      <c r="U66" s="45"/>
      <c r="V66" s="45"/>
      <c r="W66" s="45"/>
      <c r="X66" s="45"/>
      <c r="Y66" s="45"/>
      <c r="Z66" s="45"/>
      <c r="AA66" s="45"/>
      <c r="AB66" s="45"/>
      <c r="AC66" s="45"/>
      <c r="AD66" s="45"/>
      <c r="AE66" s="45"/>
      <c r="AF66" s="45"/>
      <c r="AG66" s="45"/>
      <c r="AH66" s="45"/>
      <c r="AI66" s="45"/>
    </row>
    <row r="67">
      <c r="A67" s="45"/>
      <c r="B67" s="109"/>
      <c r="C67" s="46"/>
      <c r="D67" s="45"/>
      <c r="E67" s="137"/>
      <c r="F67" s="105"/>
      <c r="G67" s="45"/>
      <c r="H67" s="45"/>
      <c r="I67" s="45"/>
      <c r="J67" s="45"/>
      <c r="K67" s="49"/>
      <c r="L67" s="49"/>
      <c r="M67" s="45"/>
      <c r="N67" s="45"/>
      <c r="O67" s="45"/>
      <c r="P67" s="45"/>
      <c r="Q67" s="45"/>
      <c r="R67" s="45"/>
      <c r="S67" s="45"/>
      <c r="T67" s="45"/>
      <c r="U67" s="45"/>
      <c r="V67" s="45"/>
      <c r="W67" s="45"/>
      <c r="X67" s="45"/>
      <c r="Y67" s="45"/>
      <c r="Z67" s="45"/>
      <c r="AA67" s="45"/>
      <c r="AB67" s="45"/>
      <c r="AC67" s="45"/>
      <c r="AD67" s="45"/>
      <c r="AE67" s="45"/>
      <c r="AF67" s="45"/>
      <c r="AG67" s="45"/>
      <c r="AH67" s="45"/>
      <c r="AI67" s="45"/>
    </row>
    <row r="68">
      <c r="A68" s="45"/>
      <c r="B68" s="109"/>
      <c r="C68" s="46"/>
      <c r="D68" s="45"/>
      <c r="E68" s="137"/>
      <c r="F68" s="105"/>
      <c r="G68" s="45"/>
      <c r="H68" s="45"/>
      <c r="I68" s="45"/>
      <c r="J68" s="45"/>
      <c r="K68" s="49"/>
      <c r="L68" s="49"/>
      <c r="M68" s="45"/>
      <c r="N68" s="45"/>
      <c r="O68" s="45"/>
      <c r="P68" s="45"/>
      <c r="Q68" s="45"/>
      <c r="R68" s="45"/>
      <c r="S68" s="45"/>
      <c r="T68" s="45"/>
      <c r="U68" s="45"/>
      <c r="V68" s="45"/>
      <c r="W68" s="45"/>
      <c r="X68" s="45"/>
      <c r="Y68" s="45"/>
      <c r="Z68" s="45"/>
      <c r="AA68" s="45"/>
      <c r="AB68" s="45"/>
      <c r="AC68" s="45"/>
      <c r="AD68" s="45"/>
      <c r="AE68" s="45"/>
      <c r="AF68" s="45"/>
      <c r="AG68" s="45"/>
      <c r="AH68" s="45"/>
      <c r="AI68" s="45"/>
    </row>
    <row r="69">
      <c r="A69" s="45"/>
      <c r="B69" s="109"/>
      <c r="C69" s="46"/>
      <c r="D69" s="45"/>
      <c r="E69" s="137"/>
      <c r="F69" s="105"/>
      <c r="G69" s="45"/>
      <c r="H69" s="45"/>
      <c r="I69" s="45"/>
      <c r="J69" s="45"/>
      <c r="K69" s="49"/>
      <c r="L69" s="49"/>
      <c r="M69" s="45"/>
      <c r="N69" s="45"/>
      <c r="O69" s="45"/>
      <c r="P69" s="45"/>
      <c r="Q69" s="45"/>
      <c r="R69" s="45"/>
      <c r="S69" s="45"/>
      <c r="T69" s="45"/>
      <c r="U69" s="45"/>
      <c r="V69" s="45"/>
      <c r="W69" s="45"/>
      <c r="X69" s="45"/>
      <c r="Y69" s="45"/>
      <c r="Z69" s="45"/>
      <c r="AA69" s="45"/>
      <c r="AB69" s="45"/>
      <c r="AC69" s="45"/>
      <c r="AD69" s="45"/>
      <c r="AE69" s="45"/>
      <c r="AF69" s="45"/>
      <c r="AG69" s="45"/>
      <c r="AH69" s="45"/>
      <c r="AI69" s="45"/>
    </row>
    <row r="70">
      <c r="A70" s="45"/>
      <c r="B70" s="109"/>
      <c r="C70" s="46"/>
      <c r="D70" s="45"/>
      <c r="E70" s="137"/>
      <c r="F70" s="105"/>
      <c r="G70" s="45"/>
      <c r="H70" s="45"/>
      <c r="I70" s="45"/>
      <c r="J70" s="45"/>
      <c r="K70" s="49"/>
      <c r="L70" s="49"/>
      <c r="M70" s="45"/>
      <c r="N70" s="45"/>
      <c r="O70" s="45"/>
      <c r="P70" s="45"/>
      <c r="Q70" s="45"/>
      <c r="R70" s="45"/>
      <c r="S70" s="45"/>
      <c r="T70" s="45"/>
      <c r="U70" s="45"/>
      <c r="V70" s="45"/>
      <c r="W70" s="45"/>
      <c r="X70" s="45"/>
      <c r="Y70" s="45"/>
      <c r="Z70" s="45"/>
      <c r="AA70" s="45"/>
      <c r="AB70" s="45"/>
      <c r="AC70" s="45"/>
      <c r="AD70" s="45"/>
      <c r="AE70" s="45"/>
      <c r="AF70" s="45"/>
      <c r="AG70" s="45"/>
      <c r="AH70" s="45"/>
      <c r="AI70" s="45"/>
    </row>
    <row r="71">
      <c r="A71" s="45"/>
      <c r="B71" s="109"/>
      <c r="C71" s="46"/>
      <c r="D71" s="45"/>
      <c r="E71" s="137"/>
      <c r="F71" s="105"/>
      <c r="G71" s="45"/>
      <c r="H71" s="45"/>
      <c r="I71" s="45"/>
      <c r="J71" s="45"/>
      <c r="K71" s="49"/>
      <c r="L71" s="49"/>
      <c r="M71" s="45"/>
      <c r="N71" s="45"/>
      <c r="O71" s="45"/>
      <c r="P71" s="45"/>
      <c r="Q71" s="45"/>
      <c r="R71" s="45"/>
      <c r="S71" s="45"/>
      <c r="T71" s="45"/>
      <c r="U71" s="45"/>
      <c r="V71" s="45"/>
      <c r="W71" s="45"/>
      <c r="X71" s="45"/>
      <c r="Y71" s="45"/>
      <c r="Z71" s="45"/>
      <c r="AA71" s="45"/>
      <c r="AB71" s="45"/>
      <c r="AC71" s="45"/>
      <c r="AD71" s="45"/>
      <c r="AE71" s="45"/>
      <c r="AF71" s="45"/>
      <c r="AG71" s="45"/>
      <c r="AH71" s="45"/>
      <c r="AI71" s="45"/>
    </row>
    <row r="72">
      <c r="A72" s="45"/>
      <c r="B72" s="109"/>
      <c r="C72" s="46"/>
      <c r="D72" s="45"/>
      <c r="E72" s="137"/>
      <c r="F72" s="105"/>
      <c r="G72" s="45"/>
      <c r="H72" s="45"/>
      <c r="I72" s="45"/>
      <c r="J72" s="45"/>
      <c r="K72" s="49"/>
      <c r="L72" s="49"/>
      <c r="M72" s="45"/>
      <c r="N72" s="45"/>
      <c r="O72" s="45"/>
      <c r="P72" s="45"/>
      <c r="Q72" s="45"/>
      <c r="R72" s="45"/>
      <c r="S72" s="45"/>
      <c r="T72" s="45"/>
      <c r="U72" s="45"/>
      <c r="V72" s="45"/>
      <c r="W72" s="45"/>
      <c r="X72" s="45"/>
      <c r="Y72" s="45"/>
      <c r="Z72" s="45"/>
      <c r="AA72" s="45"/>
      <c r="AB72" s="45"/>
      <c r="AC72" s="45"/>
      <c r="AD72" s="45"/>
      <c r="AE72" s="45"/>
      <c r="AF72" s="45"/>
      <c r="AG72" s="45"/>
      <c r="AH72" s="45"/>
      <c r="AI72" s="45"/>
    </row>
    <row r="73">
      <c r="A73" s="45"/>
      <c r="B73" s="109"/>
      <c r="C73" s="46"/>
      <c r="D73" s="45"/>
      <c r="E73" s="137"/>
      <c r="F73" s="105"/>
      <c r="G73" s="45"/>
      <c r="H73" s="45"/>
      <c r="I73" s="45"/>
      <c r="J73" s="45"/>
      <c r="K73" s="49"/>
      <c r="L73" s="49"/>
      <c r="M73" s="45"/>
      <c r="N73" s="45"/>
      <c r="O73" s="45"/>
      <c r="P73" s="45"/>
      <c r="Q73" s="45"/>
      <c r="R73" s="45"/>
      <c r="S73" s="45"/>
      <c r="T73" s="45"/>
      <c r="U73" s="45"/>
      <c r="V73" s="45"/>
      <c r="W73" s="45"/>
      <c r="X73" s="45"/>
      <c r="Y73" s="45"/>
      <c r="Z73" s="45"/>
      <c r="AA73" s="45"/>
      <c r="AB73" s="45"/>
      <c r="AC73" s="45"/>
      <c r="AD73" s="45"/>
      <c r="AE73" s="45"/>
      <c r="AF73" s="45"/>
      <c r="AG73" s="45"/>
      <c r="AH73" s="45"/>
      <c r="AI73" s="45"/>
    </row>
    <row r="74">
      <c r="A74" s="45"/>
      <c r="B74" s="109"/>
      <c r="C74" s="46"/>
      <c r="D74" s="45"/>
      <c r="E74" s="137"/>
      <c r="F74" s="105"/>
      <c r="G74" s="45"/>
      <c r="H74" s="45"/>
      <c r="I74" s="45"/>
      <c r="J74" s="45"/>
      <c r="K74" s="49"/>
      <c r="L74" s="49"/>
      <c r="M74" s="45"/>
      <c r="N74" s="45"/>
      <c r="O74" s="45"/>
      <c r="P74" s="45"/>
      <c r="Q74" s="45"/>
      <c r="R74" s="45"/>
      <c r="S74" s="45"/>
      <c r="T74" s="45"/>
      <c r="U74" s="45"/>
      <c r="V74" s="45"/>
      <c r="W74" s="45"/>
      <c r="X74" s="45"/>
      <c r="Y74" s="45"/>
      <c r="Z74" s="45"/>
      <c r="AA74" s="45"/>
      <c r="AB74" s="45"/>
      <c r="AC74" s="45"/>
      <c r="AD74" s="45"/>
      <c r="AE74" s="45"/>
      <c r="AF74" s="45"/>
      <c r="AG74" s="45"/>
      <c r="AH74" s="45"/>
      <c r="AI74" s="45"/>
    </row>
    <row r="75">
      <c r="A75" s="45"/>
      <c r="B75" s="109"/>
      <c r="C75" s="46"/>
      <c r="D75" s="45"/>
      <c r="E75" s="137"/>
      <c r="F75" s="105"/>
      <c r="G75" s="45"/>
      <c r="H75" s="45"/>
      <c r="I75" s="45"/>
      <c r="J75" s="45"/>
      <c r="K75" s="49"/>
      <c r="L75" s="49"/>
      <c r="M75" s="45"/>
      <c r="N75" s="45"/>
      <c r="O75" s="45"/>
      <c r="P75" s="45"/>
      <c r="Q75" s="45"/>
      <c r="R75" s="45"/>
      <c r="S75" s="45"/>
      <c r="T75" s="45"/>
      <c r="U75" s="45"/>
      <c r="V75" s="45"/>
      <c r="W75" s="45"/>
      <c r="X75" s="45"/>
      <c r="Y75" s="45"/>
      <c r="Z75" s="45"/>
      <c r="AA75" s="45"/>
      <c r="AB75" s="45"/>
      <c r="AC75" s="45"/>
      <c r="AD75" s="45"/>
      <c r="AE75" s="45"/>
      <c r="AF75" s="45"/>
      <c r="AG75" s="45"/>
      <c r="AH75" s="45"/>
      <c r="AI75" s="45"/>
    </row>
    <row r="76">
      <c r="A76" s="45"/>
      <c r="B76" s="109"/>
      <c r="C76" s="46"/>
      <c r="D76" s="45"/>
      <c r="E76" s="137"/>
      <c r="F76" s="105"/>
      <c r="G76" s="45"/>
      <c r="H76" s="45"/>
      <c r="I76" s="45"/>
      <c r="J76" s="45"/>
      <c r="K76" s="49"/>
      <c r="L76" s="49"/>
      <c r="M76" s="45"/>
      <c r="N76" s="45"/>
      <c r="O76" s="45"/>
      <c r="P76" s="45"/>
      <c r="Q76" s="45"/>
      <c r="R76" s="45"/>
      <c r="S76" s="45"/>
      <c r="T76" s="45"/>
      <c r="U76" s="45"/>
      <c r="V76" s="45"/>
      <c r="W76" s="45"/>
      <c r="X76" s="45"/>
      <c r="Y76" s="45"/>
      <c r="Z76" s="45"/>
      <c r="AA76" s="45"/>
      <c r="AB76" s="45"/>
      <c r="AC76" s="45"/>
      <c r="AD76" s="45"/>
      <c r="AE76" s="45"/>
      <c r="AF76" s="45"/>
      <c r="AG76" s="45"/>
      <c r="AH76" s="45"/>
      <c r="AI76" s="45"/>
    </row>
    <row r="77">
      <c r="A77" s="45"/>
      <c r="B77" s="110"/>
      <c r="C77" s="46"/>
      <c r="D77" s="45"/>
      <c r="E77" s="137"/>
      <c r="F77" s="105"/>
      <c r="G77" s="45"/>
      <c r="H77" s="45"/>
      <c r="I77" s="45"/>
      <c r="J77" s="45"/>
      <c r="K77" s="49"/>
      <c r="L77" s="49"/>
      <c r="M77" s="45"/>
      <c r="N77" s="45"/>
      <c r="O77" s="45"/>
      <c r="P77" s="45"/>
      <c r="Q77" s="45"/>
      <c r="R77" s="45"/>
      <c r="S77" s="45"/>
      <c r="T77" s="45"/>
      <c r="U77" s="45"/>
      <c r="V77" s="45"/>
      <c r="W77" s="45"/>
      <c r="X77" s="45"/>
      <c r="Y77" s="45"/>
      <c r="Z77" s="45"/>
      <c r="AA77" s="45"/>
      <c r="AB77" s="45"/>
      <c r="AC77" s="45"/>
      <c r="AD77" s="45"/>
      <c r="AE77" s="45"/>
      <c r="AF77" s="45"/>
      <c r="AG77" s="45"/>
      <c r="AH77" s="45"/>
      <c r="AI77" s="45"/>
    </row>
    <row r="78">
      <c r="A78" s="45"/>
      <c r="B78" s="110"/>
      <c r="C78" s="46"/>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C79" s="46"/>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C80" s="46"/>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C81" s="46"/>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C82" s="46"/>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C83" s="46"/>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C84" s="46"/>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C85" s="46"/>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C86" s="46"/>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C87" s="46"/>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C88" s="46"/>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C89" s="46"/>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C90" s="46"/>
      <c r="D90" s="45"/>
      <c r="E90" s="137"/>
      <c r="F90" s="105"/>
      <c r="G90" s="45"/>
      <c r="H90" s="45"/>
      <c r="I90" s="45"/>
      <c r="J90" s="45"/>
      <c r="K90" s="49"/>
      <c r="L90" s="49"/>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C91" s="46"/>
      <c r="D91" s="45"/>
      <c r="E91" s="137"/>
      <c r="F91" s="105"/>
      <c r="G91" s="45"/>
      <c r="H91" s="45"/>
      <c r="I91" s="45"/>
      <c r="J91" s="45"/>
      <c r="K91" s="49"/>
      <c r="L91" s="49"/>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C92" s="46"/>
      <c r="D92" s="45"/>
      <c r="E92" s="137"/>
      <c r="F92" s="105"/>
      <c r="G92" s="45"/>
      <c r="H92" s="45"/>
      <c r="I92" s="45"/>
      <c r="J92" s="45"/>
      <c r="K92" s="49"/>
      <c r="L92" s="49"/>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C93" s="46"/>
      <c r="D93" s="45"/>
      <c r="E93" s="137"/>
      <c r="F93" s="105"/>
      <c r="G93" s="45"/>
      <c r="H93" s="45"/>
      <c r="I93" s="45"/>
      <c r="J93" s="45"/>
      <c r="K93" s="49"/>
      <c r="L93" s="49"/>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C94" s="46"/>
      <c r="D94" s="45"/>
      <c r="E94" s="137"/>
      <c r="F94" s="105"/>
      <c r="G94" s="45"/>
      <c r="H94" s="45"/>
      <c r="I94" s="45"/>
      <c r="J94" s="45"/>
      <c r="K94" s="49"/>
      <c r="L94" s="49"/>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C95" s="46"/>
      <c r="D95" s="45"/>
      <c r="E95" s="137"/>
      <c r="F95" s="105"/>
      <c r="G95" s="45"/>
      <c r="H95" s="45"/>
      <c r="I95" s="45"/>
      <c r="J95" s="45"/>
      <c r="K95" s="49"/>
      <c r="L95" s="49"/>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C96" s="46"/>
      <c r="D96" s="45"/>
      <c r="E96" s="137"/>
      <c r="F96" s="105"/>
      <c r="G96" s="45"/>
      <c r="H96" s="45"/>
      <c r="I96" s="45"/>
      <c r="J96" s="45"/>
      <c r="K96" s="49"/>
      <c r="L96" s="49"/>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C97" s="46"/>
      <c r="D97" s="45"/>
      <c r="E97" s="137"/>
      <c r="F97" s="105"/>
      <c r="G97" s="45"/>
      <c r="H97" s="45"/>
      <c r="I97" s="45"/>
      <c r="J97" s="45"/>
      <c r="K97" s="49"/>
      <c r="L97" s="49"/>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C98" s="46"/>
      <c r="D98" s="45"/>
      <c r="E98" s="137"/>
      <c r="F98" s="105"/>
      <c r="G98" s="45"/>
      <c r="H98" s="45"/>
      <c r="I98" s="45"/>
      <c r="J98" s="45"/>
      <c r="K98" s="49"/>
      <c r="L98" s="49"/>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C99" s="46"/>
      <c r="D99" s="45"/>
      <c r="E99" s="137"/>
      <c r="F99" s="105"/>
      <c r="G99" s="45"/>
      <c r="H99" s="45"/>
      <c r="I99" s="45"/>
      <c r="J99" s="45"/>
      <c r="K99" s="49"/>
      <c r="L99" s="49"/>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C100" s="45"/>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C101" s="45"/>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C102" s="45"/>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C103" s="45"/>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45"/>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45"/>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45"/>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4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105" t="str">
        <f>IF(#REF!="Not Relevant","",IF(#REF!="Good","",IF(#REF!="Bad",1.33,1)))</f>
        <v>#REF!</v>
      </c>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A1016" s="45"/>
      <c r="B1016" s="110"/>
      <c r="C1016" s="45"/>
      <c r="D1016" s="45"/>
      <c r="E1016" s="45"/>
      <c r="F1016" s="45"/>
      <c r="G1016" s="45"/>
      <c r="H1016" s="45"/>
      <c r="I1016" s="45"/>
      <c r="J1016" s="45"/>
      <c r="K1016" s="46"/>
      <c r="L1016" s="46"/>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row>
    <row r="1017">
      <c r="A1017" s="45"/>
      <c r="B1017" s="110"/>
      <c r="C1017" s="45"/>
      <c r="D1017" s="45"/>
      <c r="E1017" s="45"/>
      <c r="F1017" s="45"/>
      <c r="G1017" s="45"/>
      <c r="H1017" s="45"/>
      <c r="I1017" s="45"/>
      <c r="J1017" s="45"/>
      <c r="K1017" s="46"/>
      <c r="L1017" s="46"/>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row>
    <row r="1018">
      <c r="A1018" s="45"/>
      <c r="B1018" s="110"/>
      <c r="C1018" s="45"/>
      <c r="D1018" s="45"/>
      <c r="E1018" s="45"/>
      <c r="F1018" s="45"/>
      <c r="G1018" s="45"/>
      <c r="H1018" s="45"/>
      <c r="I1018" s="45"/>
      <c r="J1018" s="45"/>
      <c r="K1018" s="46"/>
      <c r="L1018" s="46"/>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row>
    <row r="1019">
      <c r="A1019" s="45"/>
      <c r="B1019" s="110"/>
      <c r="C1019" s="45"/>
      <c r="D1019" s="45"/>
      <c r="E1019" s="45"/>
      <c r="F1019" s="45"/>
      <c r="G1019" s="45"/>
      <c r="H1019" s="45"/>
      <c r="I1019" s="45"/>
      <c r="J1019" s="45"/>
      <c r="K1019" s="46"/>
      <c r="L1019" s="46"/>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row>
    <row r="1020">
      <c r="A1020" s="45"/>
      <c r="B1020" s="110"/>
      <c r="C1020" s="45"/>
      <c r="D1020" s="45"/>
      <c r="E1020" s="45"/>
      <c r="F1020" s="45"/>
      <c r="G1020" s="45"/>
      <c r="H1020" s="45"/>
      <c r="I1020" s="45"/>
      <c r="J1020" s="45"/>
      <c r="K1020" s="46"/>
      <c r="L1020" s="46"/>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row>
    <row r="1021">
      <c r="A1021" s="45"/>
      <c r="B1021" s="110"/>
      <c r="C1021" s="45"/>
      <c r="D1021" s="45"/>
      <c r="E1021" s="45"/>
      <c r="F1021" s="45"/>
      <c r="G1021" s="45"/>
      <c r="H1021" s="45"/>
      <c r="I1021" s="45"/>
      <c r="J1021" s="45"/>
      <c r="K1021" s="46"/>
      <c r="L1021" s="46"/>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row>
    <row r="1022">
      <c r="A1022" s="45"/>
      <c r="B1022" s="110"/>
      <c r="C1022" s="45"/>
      <c r="D1022" s="45"/>
      <c r="E1022" s="45"/>
      <c r="F1022" s="45"/>
      <c r="G1022" s="45"/>
      <c r="H1022" s="45"/>
      <c r="I1022" s="45"/>
      <c r="J1022" s="45"/>
      <c r="K1022" s="46"/>
      <c r="L1022" s="46"/>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row>
    <row r="1023">
      <c r="A1023" s="45"/>
      <c r="B1023" s="110"/>
      <c r="C1023" s="45"/>
      <c r="D1023" s="45"/>
      <c r="E1023" s="45"/>
      <c r="F1023" s="45"/>
      <c r="G1023" s="45"/>
      <c r="H1023" s="45"/>
      <c r="I1023" s="45"/>
      <c r="J1023" s="45"/>
      <c r="K1023" s="46"/>
      <c r="L1023" s="46"/>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row>
    <row r="1024">
      <c r="A1024" s="45"/>
      <c r="B1024" s="110"/>
      <c r="C1024" s="45"/>
      <c r="D1024" s="45"/>
      <c r="E1024" s="45"/>
      <c r="F1024" s="45"/>
      <c r="G1024" s="45"/>
      <c r="H1024" s="45"/>
      <c r="I1024" s="45"/>
      <c r="J1024" s="45"/>
      <c r="K1024" s="46"/>
      <c r="L1024" s="46"/>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row>
    <row r="1025">
      <c r="A1025" s="45"/>
      <c r="B1025" s="110"/>
      <c r="C1025" s="45"/>
      <c r="D1025" s="45"/>
      <c r="E1025" s="45"/>
      <c r="F1025" s="45"/>
      <c r="G1025" s="45"/>
      <c r="H1025" s="45"/>
      <c r="I1025" s="45"/>
      <c r="J1025" s="45"/>
      <c r="K1025" s="46"/>
      <c r="L1025" s="46"/>
      <c r="M1025" s="45"/>
      <c r="N1025" s="45"/>
      <c r="O1025" s="45"/>
      <c r="P1025" s="45"/>
      <c r="Q1025" s="45"/>
      <c r="R1025" s="45"/>
      <c r="S1025" s="45"/>
      <c r="T1025" s="45"/>
      <c r="U1025" s="45"/>
      <c r="V1025" s="45"/>
      <c r="W1025" s="45"/>
      <c r="X1025" s="45"/>
      <c r="Y1025" s="45"/>
      <c r="Z1025" s="45"/>
      <c r="AA1025" s="45"/>
      <c r="AB1025" s="45"/>
      <c r="AC1025" s="45"/>
      <c r="AD1025" s="45"/>
      <c r="AE1025" s="45"/>
      <c r="AF1025" s="45"/>
      <c r="AG1025" s="45"/>
      <c r="AH1025" s="45"/>
      <c r="AI1025" s="45"/>
    </row>
  </sheetData>
  <conditionalFormatting sqref="B3:B1025">
    <cfRule type="expression" dxfId="1" priority="1">
      <formula>$A3=true</formula>
    </cfRule>
  </conditionalFormatting>
  <conditionalFormatting sqref="A3:A1025 C3:L1025 N3:N1025 M17 M24 M38 M44">
    <cfRule type="expression" dxfId="0" priority="2">
      <formula>$A3=true</formula>
    </cfRule>
  </conditionalFormatting>
  <conditionalFormatting sqref="M3:M1025">
    <cfRule type="containsText" dxfId="2" priority="3" operator="containsText" text="Done">
      <formula>NOT(ISERROR(SEARCH(("Done"),(M3))))</formula>
    </cfRule>
  </conditionalFormatting>
  <conditionalFormatting sqref="D2:D1025">
    <cfRule type="containsText" dxfId="3" priority="4" operator="containsText" text="Good">
      <formula>NOT(ISERROR(SEARCH(("Good"),(D2))))</formula>
    </cfRule>
  </conditionalFormatting>
  <conditionalFormatting sqref="D2:D1025">
    <cfRule type="containsText" dxfId="4" priority="5" operator="containsText" text="Bad">
      <formula>NOT(ISERROR(SEARCH(("Bad"),(D2))))</formula>
    </cfRule>
  </conditionalFormatting>
  <conditionalFormatting sqref="D2:D1025">
    <cfRule type="containsText" dxfId="5" priority="6" operator="containsText" text="Can be Improved">
      <formula>NOT(ISERROR(SEARCH(("Can be Improved"),(D2))))</formula>
    </cfRule>
  </conditionalFormatting>
  <conditionalFormatting sqref="A3:M112">
    <cfRule type="expression" dxfId="6" priority="7">
      <formula>or($D3="Good",$D3="Not relevant")</formula>
    </cfRule>
  </conditionalFormatting>
  <dataValidations>
    <dataValidation type="list" allowBlank="1" sqref="D2:D16 D18:D23 D25:D37 D39:D43 D45:D51">
      <formula1>"Good,Can be Improved,Bad,Not Relevant"</formula1>
    </dataValidation>
  </dataValidations>
  <hyperlinks>
    <hyperlink r:id="rId1" ref="C4"/>
    <hyperlink r:id="rId2" ref="C5"/>
    <hyperlink r:id="rId3" ref="C6"/>
    <hyperlink r:id="rId4" ref="C7"/>
    <hyperlink r:id="rId5" ref="C8"/>
    <hyperlink r:id="rId6" ref="C10"/>
    <hyperlink r:id="rId7" ref="C11"/>
    <hyperlink r:id="rId8" ref="C13"/>
    <hyperlink r:id="rId9" ref="C15"/>
    <hyperlink r:id="rId10" ref="C16"/>
    <hyperlink r:id="rId11" ref="C18"/>
    <hyperlink r:id="rId12" ref="C19"/>
    <hyperlink r:id="rId13" ref="C20"/>
    <hyperlink r:id="rId14" ref="C21"/>
    <hyperlink r:id="rId15" ref="C22"/>
    <hyperlink r:id="rId16" ref="C23"/>
    <hyperlink r:id="rId17" ref="C25"/>
    <hyperlink r:id="rId18" ref="C26"/>
    <hyperlink r:id="rId19" ref="C27"/>
    <hyperlink r:id="rId20" ref="C28"/>
    <hyperlink r:id="rId21" ref="C29"/>
    <hyperlink r:id="rId22" ref="C30"/>
    <hyperlink r:id="rId23" ref="C31"/>
    <hyperlink r:id="rId24" ref="C32"/>
    <hyperlink r:id="rId25" ref="C33"/>
    <hyperlink r:id="rId26" ref="C34"/>
    <hyperlink r:id="rId27" ref="C35"/>
    <hyperlink r:id="rId28" ref="C36"/>
    <hyperlink r:id="rId29" ref="C37"/>
    <hyperlink r:id="rId30" ref="C39"/>
    <hyperlink r:id="rId31" ref="C40"/>
    <hyperlink r:id="rId32" ref="C41"/>
    <hyperlink r:id="rId33" ref="C42"/>
    <hyperlink r:id="rId34" ref="C43"/>
    <hyperlink r:id="rId35" ref="C45"/>
    <hyperlink r:id="rId36" ref="C46"/>
    <hyperlink r:id="rId37" ref="C47"/>
    <hyperlink r:id="rId38" ref="C48"/>
    <hyperlink r:id="rId39" ref="C49"/>
    <hyperlink r:id="rId40" ref="C50"/>
    <hyperlink r:id="rId41" ref="C51"/>
  </hyperlinks>
  <drawing r:id="rId4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154.38"/>
    <col customWidth="1" min="3" max="3" width="7.13"/>
    <col customWidth="1" min="4" max="4" width="8.0"/>
    <col customWidth="1" hidden="1" min="5" max="5" width="10.88"/>
    <col customWidth="1" hidden="1" min="6" max="6" width="4.13"/>
    <col customWidth="1" min="7" max="7" width="7.5"/>
    <col customWidth="1" hidden="1" min="8" max="8" width="8.75"/>
    <col customWidth="1" min="9" max="9" width="7.0"/>
    <col customWidth="1" hidden="1" min="10" max="10" width="13.88"/>
    <col customWidth="1" hidden="1" min="11" max="12" width="9.5"/>
    <col customWidth="1" min="13" max="13" width="10.13"/>
    <col customWidth="1" min="14" max="14" width="113.63"/>
  </cols>
  <sheetData>
    <row r="1" ht="23.25" customHeight="1">
      <c r="A1" s="167" t="s">
        <v>96</v>
      </c>
      <c r="B1" s="113" t="s">
        <v>97</v>
      </c>
      <c r="C1" s="114" t="s">
        <v>32</v>
      </c>
      <c r="D1" s="114" t="s">
        <v>33</v>
      </c>
      <c r="E1" s="114" t="s">
        <v>34</v>
      </c>
      <c r="F1" s="115"/>
      <c r="G1" s="113" t="s">
        <v>35</v>
      </c>
      <c r="H1" s="114" t="s">
        <v>36</v>
      </c>
      <c r="I1" s="114" t="s">
        <v>36</v>
      </c>
      <c r="J1" s="114" t="s">
        <v>37</v>
      </c>
      <c r="K1" s="114" t="s">
        <v>38</v>
      </c>
      <c r="L1" s="114"/>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68" t="s">
        <v>9</v>
      </c>
      <c r="C2" s="169"/>
      <c r="D2" s="170"/>
      <c r="E2" s="170"/>
      <c r="F2" s="170"/>
      <c r="G2" s="170"/>
      <c r="H2" s="169"/>
      <c r="I2" s="169"/>
      <c r="J2" s="169"/>
      <c r="K2" s="169"/>
      <c r="L2" s="169"/>
      <c r="M2" s="170"/>
      <c r="N2" s="169"/>
      <c r="O2" s="169"/>
      <c r="P2" s="169"/>
      <c r="Q2" s="169"/>
      <c r="R2" s="169"/>
      <c r="S2" s="169"/>
      <c r="T2" s="169"/>
      <c r="U2" s="169"/>
      <c r="V2" s="169"/>
      <c r="W2" s="169"/>
      <c r="X2" s="169"/>
      <c r="Y2" s="169"/>
      <c r="Z2" s="169"/>
      <c r="AA2" s="169"/>
      <c r="AB2" s="169"/>
      <c r="AC2" s="169"/>
      <c r="AD2" s="169"/>
      <c r="AE2" s="169"/>
      <c r="AF2" s="169"/>
      <c r="AG2" s="169"/>
      <c r="AH2" s="169"/>
      <c r="AI2" s="169"/>
      <c r="AJ2" s="169"/>
    </row>
    <row r="3">
      <c r="A3" s="126" t="b">
        <v>0</v>
      </c>
      <c r="B3" s="171" t="s">
        <v>98</v>
      </c>
      <c r="C3" s="135" t="s">
        <v>32</v>
      </c>
      <c r="D3" s="129" t="s">
        <v>42</v>
      </c>
      <c r="E3" s="126">
        <f t="shared" ref="E3:E17" si="1">IF(D3="Not Relevant","",IF(D3="Good","",IF(D3="Bad",1.33,1)))</f>
        <v>1.33</v>
      </c>
      <c r="F3" s="130">
        <v>3.0</v>
      </c>
      <c r="G3" s="126" t="str">
        <f>IFERROR(__xludf.DUMMYFUNCTION("SPARKLINE(F3,{""charttype"",""bar"";""max"",3;""min"",1;""color1"",IF(F3=3,""#4078DD"",IF(F3=2,""#9CB7E9"",""#CED9EF""))})"),"")</f>
        <v/>
      </c>
      <c r="H3" s="126">
        <v>1.0</v>
      </c>
      <c r="I3" s="172" t="str">
        <f>IFERROR(__xludf.DUMMYFUNCTION("SPARKLINE(H3,{""charttype"",""bar"";""max"",3;""min"",1;""color1"",IF(H3=3,""#4078DD"",IF(H3=2,""#9CB7E9"",""#CED9EF""))})"),"")</f>
        <v/>
      </c>
      <c r="J3" s="126">
        <f t="shared" ref="J3:J17" si="2">IF(H3=1,3,IF(H3=2,2,1))</f>
        <v>3</v>
      </c>
      <c r="K3" s="100">
        <f t="shared" ref="K3:K17" si="3">ROUNDUP(((J3+F3)*E3),1)</f>
        <v>8</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105" t="b">
        <v>0</v>
      </c>
      <c r="B4" s="143" t="s">
        <v>99</v>
      </c>
      <c r="C4" s="135" t="s">
        <v>32</v>
      </c>
      <c r="D4" s="136" t="s">
        <v>49</v>
      </c>
      <c r="E4" s="105">
        <f t="shared" si="1"/>
        <v>1</v>
      </c>
      <c r="F4" s="137">
        <v>3.0</v>
      </c>
      <c r="G4" s="105" t="str">
        <f>IFERROR(__xludf.DUMMYFUNCTION("SPARKLINE(F4,{""charttype"",""bar"";""max"",3;""min"",1;""color1"",IF(F4=3,""#4078DD"",IF(F4=2,""#9CB7E9"",""#CED9EF""))})"),"")</f>
        <v/>
      </c>
      <c r="H4" s="105">
        <v>3.0</v>
      </c>
      <c r="I4" s="172" t="str">
        <f>IFERROR(__xludf.DUMMYFUNCTION("SPARKLINE(H4,{""charttype"",""bar"";""max"",3;""min"",1;""color1"",IF(H4=3,""#4078DD"",IF(H4=2,""#9CB7E9"",""#CED9EF""))})"),"")</f>
        <v/>
      </c>
      <c r="J4" s="105">
        <f t="shared" si="2"/>
        <v>1</v>
      </c>
      <c r="K4" s="45">
        <f t="shared" si="3"/>
        <v>4</v>
      </c>
      <c r="L4" s="105">
        <v>8.0</v>
      </c>
      <c r="M4" s="49" t="str">
        <f>IFERROR(__xludf.DUMMYFUNCTION("IF(A4=FALSE,SPARKLINE(K4:L4,{""charttype"",""bar"";""max"",8;""min"",0;""color1"",IF(K4&gt;=5,""green"",IF(K4&lt;=3,""orange"",""#C9C21D""));""color2"",""#eeeeee""}),""Done ✓"")"),"")</f>
        <v/>
      </c>
      <c r="N4" s="45"/>
      <c r="O4" s="45"/>
      <c r="P4" s="45"/>
      <c r="Q4" s="45"/>
      <c r="R4" s="45"/>
      <c r="S4" s="45"/>
      <c r="T4" s="45"/>
      <c r="U4" s="45"/>
      <c r="V4" s="45"/>
      <c r="W4" s="45"/>
      <c r="X4" s="45"/>
      <c r="Y4" s="45"/>
      <c r="Z4" s="45"/>
      <c r="AA4" s="45"/>
      <c r="AB4" s="45"/>
      <c r="AC4" s="45"/>
      <c r="AD4" s="45"/>
      <c r="AE4" s="45"/>
      <c r="AF4" s="45"/>
      <c r="AG4" s="45"/>
      <c r="AH4" s="45"/>
      <c r="AI4" s="45"/>
      <c r="AJ4" s="45"/>
    </row>
    <row r="5">
      <c r="A5" s="105" t="b">
        <v>0</v>
      </c>
      <c r="B5" s="143" t="s">
        <v>100</v>
      </c>
      <c r="C5" s="135" t="s">
        <v>32</v>
      </c>
      <c r="D5" s="136" t="s">
        <v>49</v>
      </c>
      <c r="E5" s="105">
        <f t="shared" si="1"/>
        <v>1</v>
      </c>
      <c r="F5" s="137">
        <v>3.0</v>
      </c>
      <c r="G5" s="105" t="str">
        <f>IFERROR(__xludf.DUMMYFUNCTION("SPARKLINE(F5,{""charttype"",""bar"";""max"",3;""min"",1;""color1"",IF(F5=3,""#4078DD"",IF(F5=2,""#9CB7E9"",""#CED9EF""))})"),"")</f>
        <v/>
      </c>
      <c r="H5" s="105">
        <v>1.0</v>
      </c>
      <c r="I5" s="172" t="str">
        <f>IFERROR(__xludf.DUMMYFUNCTION("SPARKLINE(H5,{""charttype"",""bar"";""max"",3;""min"",1;""color1"",IF(H5=3,""#4078DD"",IF(H5=2,""#9CB7E9"",""#CED9EF""))})"),"")</f>
        <v/>
      </c>
      <c r="J5" s="105">
        <f t="shared" si="2"/>
        <v>3</v>
      </c>
      <c r="K5" s="45">
        <f t="shared" si="3"/>
        <v>6</v>
      </c>
      <c r="L5" s="105">
        <v>8.0</v>
      </c>
      <c r="M5" s="49" t="str">
        <f>IFERROR(__xludf.DUMMYFUNCTION("IF(A5=FALSE,SPARKLINE(K5:L5,{""charttype"",""bar"";""max"",8;""min"",0;""color1"",IF(K5&gt;=5,""green"",IF(K5&lt;=3,""orange"",""#C9C21D""));""color2"",""#eeeeee""}),""Done ✓"")"),"")</f>
        <v/>
      </c>
      <c r="N5" s="45"/>
      <c r="O5" s="45"/>
      <c r="P5" s="45"/>
      <c r="Q5" s="45"/>
      <c r="R5" s="45"/>
      <c r="S5" s="45"/>
      <c r="T5" s="45"/>
      <c r="U5" s="45"/>
      <c r="V5" s="45"/>
      <c r="W5" s="45"/>
      <c r="X5" s="45"/>
      <c r="Y5" s="45"/>
      <c r="Z5" s="45"/>
      <c r="AA5" s="45"/>
      <c r="AB5" s="45"/>
      <c r="AC5" s="45"/>
      <c r="AD5" s="45"/>
      <c r="AE5" s="45"/>
      <c r="AF5" s="45"/>
      <c r="AG5" s="45"/>
      <c r="AH5" s="45"/>
      <c r="AI5" s="45"/>
      <c r="AJ5" s="45"/>
    </row>
    <row r="6">
      <c r="A6" s="105" t="b">
        <v>0</v>
      </c>
      <c r="B6" s="142" t="s">
        <v>101</v>
      </c>
      <c r="C6" s="135" t="s">
        <v>32</v>
      </c>
      <c r="D6" s="136" t="s">
        <v>42</v>
      </c>
      <c r="E6" s="105">
        <f t="shared" si="1"/>
        <v>1.33</v>
      </c>
      <c r="F6" s="137">
        <v>3.0</v>
      </c>
      <c r="G6" s="105" t="str">
        <f>IFERROR(__xludf.DUMMYFUNCTION("SPARKLINE(F6,{""charttype"",""bar"";""max"",3;""min"",1;""color1"",IF(F6=3,""#4078DD"",IF(F6=2,""#9CB7E9"",""#CED9EF""))})"),"")</f>
        <v/>
      </c>
      <c r="H6" s="105">
        <v>2.0</v>
      </c>
      <c r="I6" s="172" t="str">
        <f>IFERROR(__xludf.DUMMYFUNCTION("SPARKLINE(H6,{""charttype"",""bar"";""max"",3;""min"",1;""color1"",IF(H6=3,""#4078DD"",IF(H6=2,""#9CB7E9"",""#CED9EF""))})"),"")</f>
        <v/>
      </c>
      <c r="J6" s="105">
        <f t="shared" si="2"/>
        <v>2</v>
      </c>
      <c r="K6" s="45">
        <f t="shared" si="3"/>
        <v>6.7</v>
      </c>
      <c r="L6" s="105">
        <v>8.0</v>
      </c>
      <c r="M6" s="49" t="str">
        <f>IFERROR(__xludf.DUMMYFUNCTION("IF(A6=FALSE,SPARKLINE(K6:L6,{""charttype"",""bar"";""max"",8;""min"",0;""color1"",IF(K6&gt;=5,""green"",IF(K6&lt;=3,""orange"",""#C9C21D""));""color2"",""#eeeeee""}),""Done ✓"")"),"")</f>
        <v/>
      </c>
      <c r="N6" s="45"/>
      <c r="O6" s="45"/>
      <c r="P6" s="45"/>
      <c r="Q6" s="45"/>
      <c r="R6" s="45"/>
      <c r="S6" s="45"/>
      <c r="T6" s="45"/>
      <c r="U6" s="45"/>
      <c r="V6" s="45"/>
      <c r="W6" s="45"/>
      <c r="X6" s="45"/>
      <c r="Y6" s="45"/>
      <c r="Z6" s="45"/>
      <c r="AA6" s="45"/>
      <c r="AB6" s="45"/>
      <c r="AC6" s="45"/>
      <c r="AD6" s="45"/>
      <c r="AE6" s="45"/>
      <c r="AF6" s="45"/>
      <c r="AG6" s="45"/>
      <c r="AH6" s="45"/>
      <c r="AI6" s="45"/>
      <c r="AJ6" s="45"/>
    </row>
    <row r="7">
      <c r="A7" s="105" t="b">
        <v>0</v>
      </c>
      <c r="B7" s="143" t="s">
        <v>102</v>
      </c>
      <c r="C7" s="135" t="s">
        <v>32</v>
      </c>
      <c r="D7" s="136" t="s">
        <v>49</v>
      </c>
      <c r="E7" s="105">
        <f t="shared" si="1"/>
        <v>1</v>
      </c>
      <c r="F7" s="137">
        <v>3.0</v>
      </c>
      <c r="G7" s="105" t="str">
        <f>IFERROR(__xludf.DUMMYFUNCTION("SPARKLINE(F7,{""charttype"",""bar"";""max"",3;""min"",1;""color1"",IF(F7=3,""#4078DD"",IF(F7=2,""#9CB7E9"",""#dddddd""))})"),"")</f>
        <v/>
      </c>
      <c r="H7" s="105">
        <v>1.0</v>
      </c>
      <c r="I7" s="172" t="str">
        <f>IFERROR(__xludf.DUMMYFUNCTION("SPARKLINE(H7,{""charttype"",""bar"";""max"",3;""min"",1;""color1"",IF(H7=3,""#4078DD"",IF(H7=2,""#9CB7E9"",""#CED9EF""))})"),"")</f>
        <v/>
      </c>
      <c r="J7" s="105">
        <f t="shared" si="2"/>
        <v>3</v>
      </c>
      <c r="K7" s="45">
        <f t="shared" si="3"/>
        <v>6</v>
      </c>
      <c r="L7" s="105">
        <v>8.0</v>
      </c>
      <c r="M7" s="49" t="str">
        <f>IFERROR(__xludf.DUMMYFUNCTION("IF(A7=FALSE,SPARKLINE(K7:L7,{""charttype"",""bar"";""max"",8;""min"",0;""color1"",IF(K7&gt;=5,""green"",IF(K7&lt;=3,""orange"",""#C9C21D""));""color2"",""#eeeeee""}),""Done ✓"")"),"")</f>
        <v/>
      </c>
      <c r="N7" s="45"/>
      <c r="O7" s="45"/>
      <c r="P7" s="45"/>
      <c r="Q7" s="45"/>
      <c r="R7" s="45"/>
      <c r="S7" s="45"/>
      <c r="T7" s="45"/>
      <c r="U7" s="45"/>
      <c r="V7" s="45"/>
      <c r="W7" s="45"/>
      <c r="X7" s="45"/>
      <c r="Y7" s="45"/>
      <c r="Z7" s="45"/>
      <c r="AA7" s="45"/>
      <c r="AB7" s="45"/>
      <c r="AC7" s="45"/>
      <c r="AD7" s="45"/>
      <c r="AE7" s="45"/>
      <c r="AF7" s="45"/>
      <c r="AG7" s="45"/>
      <c r="AH7" s="45"/>
      <c r="AI7" s="45"/>
      <c r="AJ7" s="45"/>
    </row>
    <row r="8">
      <c r="A8" s="105" t="b">
        <v>0</v>
      </c>
      <c r="B8" s="142" t="s">
        <v>103</v>
      </c>
      <c r="C8" s="135" t="s">
        <v>32</v>
      </c>
      <c r="D8" s="136" t="s">
        <v>49</v>
      </c>
      <c r="E8" s="105">
        <f t="shared" si="1"/>
        <v>1</v>
      </c>
      <c r="F8" s="137">
        <v>2.0</v>
      </c>
      <c r="G8" s="105" t="str">
        <f>IFERROR(__xludf.DUMMYFUNCTION("SPARKLINE(F8,{""charttype"",""bar"";""max"",3;""min"",1;""color1"",IF(F8=3,""#4078DD"",IF(F8=2,""#9CB7E9"",""#CED9EF""))})"),"")</f>
        <v/>
      </c>
      <c r="H8" s="105">
        <v>2.0</v>
      </c>
      <c r="I8" s="172" t="str">
        <f>IFERROR(__xludf.DUMMYFUNCTION("SPARKLINE(H8,{""charttype"",""bar"";""max"",3;""min"",1;""color1"",IF(H8=3,""#4078DD"",IF(H8=2,""#9CB7E9"",""#CED9EF""))})"),"")</f>
        <v/>
      </c>
      <c r="J8" s="105">
        <f t="shared" si="2"/>
        <v>2</v>
      </c>
      <c r="K8" s="45">
        <f t="shared" si="3"/>
        <v>4</v>
      </c>
      <c r="L8" s="105">
        <v>8.0</v>
      </c>
      <c r="M8" s="49" t="str">
        <f>IFERROR(__xludf.DUMMYFUNCTION("IF(A8=FALSE,SPARKLINE(K8:L8,{""charttype"",""bar"";""max"",8;""min"",0;""color1"",IF(K8&gt;=5,""green"",IF(K8&lt;=3,""orange"",""#C9C21D""));""color2"",""#eeeeee""}),""Done ✓"")"),"")</f>
        <v/>
      </c>
      <c r="N8" s="45"/>
      <c r="O8" s="45"/>
      <c r="P8" s="45"/>
      <c r="Q8" s="45"/>
      <c r="R8" s="45"/>
      <c r="S8" s="45"/>
      <c r="T8" s="45"/>
      <c r="U8" s="45"/>
      <c r="V8" s="45"/>
      <c r="W8" s="45"/>
      <c r="X8" s="45"/>
      <c r="Y8" s="45"/>
      <c r="Z8" s="45"/>
      <c r="AA8" s="45"/>
      <c r="AB8" s="45"/>
      <c r="AC8" s="45"/>
      <c r="AD8" s="45"/>
      <c r="AE8" s="45"/>
      <c r="AF8" s="45"/>
      <c r="AG8" s="45"/>
      <c r="AH8" s="45"/>
      <c r="AI8" s="45"/>
      <c r="AJ8" s="45"/>
    </row>
    <row r="9">
      <c r="A9" s="105" t="b">
        <v>0</v>
      </c>
      <c r="B9" s="143" t="s">
        <v>104</v>
      </c>
      <c r="C9" s="135" t="s">
        <v>32</v>
      </c>
      <c r="D9" s="136" t="s">
        <v>49</v>
      </c>
      <c r="E9" s="105">
        <f t="shared" si="1"/>
        <v>1</v>
      </c>
      <c r="F9" s="137">
        <v>3.0</v>
      </c>
      <c r="G9" s="105" t="str">
        <f>IFERROR(__xludf.DUMMYFUNCTION("SPARKLINE(F9,{""charttype"",""bar"";""max"",3;""min"",1;""color1"",IF(F9=3,""#4078DD"",IF(F9=2,""#9CB7E9"",""#CED9EF""))})"),"")</f>
        <v/>
      </c>
      <c r="H9" s="105">
        <v>1.0</v>
      </c>
      <c r="I9" s="172" t="str">
        <f>IFERROR(__xludf.DUMMYFUNCTION("SPARKLINE(H9,{""charttype"",""bar"";""max"",3;""min"",1;""color1"",IF(H9=3,""#4078DD"",IF(H9=2,""#9CB7E9"",""#CED9EF""))})"),"")</f>
        <v/>
      </c>
      <c r="J9" s="105">
        <f t="shared" si="2"/>
        <v>3</v>
      </c>
      <c r="K9" s="45">
        <f t="shared" si="3"/>
        <v>6</v>
      </c>
      <c r="L9" s="105">
        <v>8.0</v>
      </c>
      <c r="M9" s="49" t="str">
        <f>IFERROR(__xludf.DUMMYFUNCTION("IF(A9=FALSE,SPARKLINE(K9:L9,{""charttype"",""bar"";""max"",8;""min"",0;""color1"",IF(K9&gt;=5,""green"",IF(K9&lt;=3,""orange"",""#C9C21D""));""color2"",""#eeeeee""}),""Done ✓"")"),"")</f>
        <v/>
      </c>
      <c r="N9" s="45"/>
      <c r="O9" s="45"/>
      <c r="P9" s="45"/>
      <c r="Q9" s="45"/>
      <c r="R9" s="45"/>
      <c r="S9" s="45"/>
      <c r="T9" s="45"/>
      <c r="U9" s="45"/>
      <c r="V9" s="45"/>
      <c r="W9" s="45"/>
      <c r="X9" s="45"/>
      <c r="Y9" s="45"/>
      <c r="Z9" s="45"/>
      <c r="AA9" s="45"/>
      <c r="AB9" s="45"/>
      <c r="AC9" s="45"/>
      <c r="AD9" s="45"/>
      <c r="AE9" s="45"/>
      <c r="AF9" s="45"/>
      <c r="AG9" s="45"/>
      <c r="AH9" s="45"/>
      <c r="AI9" s="45"/>
      <c r="AJ9" s="45"/>
    </row>
    <row r="10">
      <c r="A10" s="105" t="b">
        <v>0</v>
      </c>
      <c r="B10" s="142" t="s">
        <v>105</v>
      </c>
      <c r="C10" s="135" t="s">
        <v>32</v>
      </c>
      <c r="D10" s="136" t="s">
        <v>49</v>
      </c>
      <c r="E10" s="105">
        <f t="shared" si="1"/>
        <v>1</v>
      </c>
      <c r="F10" s="137">
        <v>3.0</v>
      </c>
      <c r="G10" s="105" t="str">
        <f>IFERROR(__xludf.DUMMYFUNCTION("SPARKLINE(F10,{""charttype"",""bar"";""max"",3;""min"",1;""color1"",IF(F10=3,""#4078DD"",IF(F10=2,""#9CB7E9"",""#CED9EF""))})"),"")</f>
        <v/>
      </c>
      <c r="H10" s="105">
        <v>2.0</v>
      </c>
      <c r="I10" s="172" t="str">
        <f>IFERROR(__xludf.DUMMYFUNCTION("SPARKLINE(H10,{""charttype"",""bar"";""max"",3;""min"",1;""color1"",IF(H10=3,""#4078DD"",IF(H10=2,""#9CB7E9"",""#CED9EF""))})"),"")</f>
        <v/>
      </c>
      <c r="J10" s="105">
        <f t="shared" si="2"/>
        <v>2</v>
      </c>
      <c r="K10" s="45">
        <f t="shared" si="3"/>
        <v>5</v>
      </c>
      <c r="L10" s="105">
        <v>8.0</v>
      </c>
      <c r="M10" s="49" t="str">
        <f>IFERROR(__xludf.DUMMYFUNCTION("IF(A10=FALSE,SPARKLINE(K10:L10,{""charttype"",""bar"";""max"",8;""min"",0;""color1"",IF(K10&gt;=5,""green"",IF(K10&lt;=3,""orange"",""#C9C21D""));""color2"",""#eeeeee""}),""Done ✓"")"),"")</f>
        <v/>
      </c>
      <c r="N10" s="45"/>
      <c r="O10" s="45"/>
      <c r="P10" s="45"/>
      <c r="Q10" s="45"/>
      <c r="R10" s="45"/>
      <c r="S10" s="45"/>
      <c r="T10" s="45"/>
      <c r="U10" s="45"/>
      <c r="V10" s="45"/>
      <c r="W10" s="45"/>
      <c r="X10" s="45"/>
      <c r="Y10" s="45"/>
      <c r="Z10" s="45"/>
      <c r="AA10" s="45"/>
      <c r="AB10" s="45"/>
      <c r="AC10" s="45"/>
      <c r="AD10" s="45"/>
      <c r="AE10" s="45"/>
      <c r="AF10" s="45"/>
      <c r="AG10" s="45"/>
      <c r="AH10" s="45"/>
      <c r="AI10" s="45"/>
      <c r="AJ10" s="45"/>
    </row>
    <row r="11">
      <c r="A11" s="105" t="b">
        <v>0</v>
      </c>
      <c r="B11" s="143" t="s">
        <v>106</v>
      </c>
      <c r="C11" s="135" t="s">
        <v>32</v>
      </c>
      <c r="D11" s="136" t="s">
        <v>49</v>
      </c>
      <c r="E11" s="105">
        <f t="shared" si="1"/>
        <v>1</v>
      </c>
      <c r="F11" s="137">
        <v>3.0</v>
      </c>
      <c r="G11" s="105" t="str">
        <f>IFERROR(__xludf.DUMMYFUNCTION("SPARKLINE(F11,{""charttype"",""bar"";""max"",3;""min"",1;""color1"",IF(F11=3,""#4078DD"",IF(F11=2,""#9CB7E9"",""#CED9EF""))})"),"")</f>
        <v/>
      </c>
      <c r="H11" s="105">
        <v>1.0</v>
      </c>
      <c r="I11" s="172" t="str">
        <f>IFERROR(__xludf.DUMMYFUNCTION("SPARKLINE(H11,{""charttype"",""bar"";""max"",3;""min"",1;""color1"",IF(H11=3,""#4078DD"",IF(H11=2,""#9CB7E9"",""#CED9EF""))})"),"")</f>
        <v/>
      </c>
      <c r="J11" s="105">
        <f t="shared" si="2"/>
        <v>3</v>
      </c>
      <c r="K11" s="45">
        <f t="shared" si="3"/>
        <v>6</v>
      </c>
      <c r="L11" s="105">
        <v>8.0</v>
      </c>
      <c r="M11" s="49" t="str">
        <f>IFERROR(__xludf.DUMMYFUNCTION("IF(A11=FALSE,SPARKLINE(K11:L11,{""charttype"",""bar"";""max"",8;""min"",0;""color1"",IF(K11&gt;=5,""green"",IF(K11&lt;=3,""orange"",""#C9C21D""));""color2"",""#eeeeee""}),""Done ✓"")"),"")</f>
        <v/>
      </c>
      <c r="N11" s="45"/>
      <c r="O11" s="45"/>
      <c r="P11" s="45"/>
      <c r="Q11" s="45"/>
      <c r="R11" s="45"/>
      <c r="S11" s="45"/>
      <c r="T11" s="45"/>
      <c r="U11" s="45"/>
      <c r="V11" s="45"/>
      <c r="W11" s="45"/>
      <c r="X11" s="45"/>
      <c r="Y11" s="45"/>
      <c r="Z11" s="45"/>
      <c r="AA11" s="45"/>
      <c r="AB11" s="45"/>
      <c r="AC11" s="45"/>
      <c r="AD11" s="45"/>
      <c r="AE11" s="45"/>
      <c r="AF11" s="45"/>
      <c r="AG11" s="45"/>
      <c r="AH11" s="45"/>
      <c r="AI11" s="45"/>
      <c r="AJ11" s="45"/>
    </row>
    <row r="12">
      <c r="A12" s="105" t="b">
        <v>0</v>
      </c>
      <c r="B12" s="143" t="s">
        <v>107</v>
      </c>
      <c r="C12" s="135" t="s">
        <v>32</v>
      </c>
      <c r="D12" s="136" t="s">
        <v>49</v>
      </c>
      <c r="E12" s="105">
        <f t="shared" si="1"/>
        <v>1</v>
      </c>
      <c r="F12" s="137">
        <v>2.0</v>
      </c>
      <c r="G12" s="105" t="str">
        <f>IFERROR(__xludf.DUMMYFUNCTION("SPARKLINE(F12,{""charttype"",""bar"";""max"",3;""min"",1;""color1"",IF(F12=3,""#4078DD"",IF(F12=2,""#9CB7E9"",""#dddddd""))})"),"")</f>
        <v/>
      </c>
      <c r="H12" s="105">
        <v>1.0</v>
      </c>
      <c r="I12" s="172" t="str">
        <f>IFERROR(__xludf.DUMMYFUNCTION("SPARKLINE(H12,{""charttype"",""bar"";""max"",3;""min"",1;""color1"",IF(H12=3,""#4078DD"",IF(H12=2,""#9CB7E9"",""#CED9EF""))})"),"")</f>
        <v/>
      </c>
      <c r="J12" s="105">
        <f t="shared" si="2"/>
        <v>3</v>
      </c>
      <c r="K12" s="45">
        <f t="shared" si="3"/>
        <v>5</v>
      </c>
      <c r="L12" s="105">
        <v>8.0</v>
      </c>
      <c r="M12" s="49" t="str">
        <f>IFERROR(__xludf.DUMMYFUNCTION("IF(A12=FALSE,SPARKLINE(K12:L12,{""charttype"",""bar"";""max"",8;""min"",0;""color1"",IF(K12&gt;=5,""green"",IF(K12&lt;=3,""orange"",""#C9C21D""));""color2"",""#eeeeee""}),""Done ✓"")"),"")</f>
        <v/>
      </c>
      <c r="N12" s="45"/>
      <c r="O12" s="45"/>
      <c r="P12" s="45"/>
      <c r="Q12" s="45"/>
      <c r="R12" s="45"/>
      <c r="S12" s="45"/>
      <c r="T12" s="45"/>
      <c r="U12" s="45"/>
      <c r="V12" s="45"/>
      <c r="W12" s="45"/>
      <c r="X12" s="45"/>
      <c r="Y12" s="45"/>
      <c r="Z12" s="45"/>
      <c r="AA12" s="45"/>
      <c r="AB12" s="45"/>
      <c r="AC12" s="45"/>
      <c r="AD12" s="45"/>
      <c r="AE12" s="45"/>
      <c r="AF12" s="45"/>
      <c r="AG12" s="45"/>
      <c r="AH12" s="45"/>
      <c r="AI12" s="45"/>
      <c r="AJ12" s="45"/>
    </row>
    <row r="13">
      <c r="A13" s="105" t="b">
        <v>0</v>
      </c>
      <c r="B13" s="143" t="s">
        <v>108</v>
      </c>
      <c r="C13" s="135" t="s">
        <v>32</v>
      </c>
      <c r="D13" s="136" t="s">
        <v>49</v>
      </c>
      <c r="E13" s="105">
        <f t="shared" si="1"/>
        <v>1</v>
      </c>
      <c r="F13" s="137">
        <v>2.0</v>
      </c>
      <c r="G13" s="105" t="str">
        <f>IFERROR(__xludf.DUMMYFUNCTION("SPARKLINE(F13,{""charttype"",""bar"";""max"",3;""min"",1;""color1"",IF(F13=3,""#4078DD"",IF(F13=2,""#9CB7E9"",""#CED9EF""))})"),"")</f>
        <v/>
      </c>
      <c r="H13" s="105">
        <v>2.0</v>
      </c>
      <c r="I13" s="172" t="str">
        <f>IFERROR(__xludf.DUMMYFUNCTION("SPARKLINE(H13,{""charttype"",""bar"";""max"",3;""min"",1;""color1"",IF(H13=3,""#4078DD"",IF(H13=2,""#9CB7E9"",""#CED9EF""))})"),"")</f>
        <v/>
      </c>
      <c r="J13" s="105">
        <f t="shared" si="2"/>
        <v>2</v>
      </c>
      <c r="K13" s="45">
        <f t="shared" si="3"/>
        <v>4</v>
      </c>
      <c r="L13" s="105">
        <v>8.0</v>
      </c>
      <c r="M13" s="49" t="str">
        <f>IFERROR(__xludf.DUMMYFUNCTION("IF(A13=FALSE,SPARKLINE(K13:L13,{""charttype"",""bar"";""max"",8;""min"",0;""color1"",IF(K13&gt;=5,""green"",IF(K13&lt;=3,""orange"",""#C9C21D""));""color2"",""#eeeeee""}),""Done ✓"")"),"")</f>
        <v/>
      </c>
      <c r="N13" s="45"/>
      <c r="O13" s="45"/>
      <c r="P13" s="45"/>
      <c r="Q13" s="45"/>
      <c r="R13" s="45"/>
      <c r="S13" s="45"/>
      <c r="T13" s="45"/>
      <c r="U13" s="45"/>
      <c r="V13" s="45"/>
      <c r="W13" s="45"/>
      <c r="X13" s="45"/>
      <c r="Y13" s="45"/>
      <c r="Z13" s="45"/>
      <c r="AA13" s="45"/>
      <c r="AB13" s="45"/>
      <c r="AC13" s="45"/>
      <c r="AD13" s="45"/>
      <c r="AE13" s="45"/>
      <c r="AF13" s="45"/>
      <c r="AG13" s="45"/>
      <c r="AH13" s="45"/>
      <c r="AI13" s="45"/>
      <c r="AJ13" s="45"/>
    </row>
    <row r="14">
      <c r="A14" s="105" t="b">
        <v>0</v>
      </c>
      <c r="B14" s="141" t="s">
        <v>109</v>
      </c>
      <c r="C14" s="135" t="s">
        <v>32</v>
      </c>
      <c r="D14" s="136" t="s">
        <v>49</v>
      </c>
      <c r="E14" s="105">
        <f t="shared" si="1"/>
        <v>1</v>
      </c>
      <c r="F14" s="137">
        <v>3.0</v>
      </c>
      <c r="G14" s="105" t="str">
        <f>IFERROR(__xludf.DUMMYFUNCTION("SPARKLINE(F14,{""charttype"",""bar"";""max"",3;""min"",1;""color1"",IF(F14=3,""#4078DD"",IF(F14=2,""#9CB7E9"",""#dddddd""))})"),"")</f>
        <v/>
      </c>
      <c r="H14" s="105">
        <v>2.0</v>
      </c>
      <c r="I14" s="172" t="str">
        <f>IFERROR(__xludf.DUMMYFUNCTION("SPARKLINE(H14,{""charttype"",""bar"";""max"",3;""min"",1;""color1"",IF(H14=3,""#4078DD"",IF(H14=2,""#9CB7E9"",""#CED9EF""))})"),"")</f>
        <v/>
      </c>
      <c r="J14" s="105">
        <f t="shared" si="2"/>
        <v>2</v>
      </c>
      <c r="K14" s="45">
        <f t="shared" si="3"/>
        <v>5</v>
      </c>
      <c r="L14" s="105">
        <v>8.0</v>
      </c>
      <c r="M14" s="49" t="str">
        <f>IFERROR(__xludf.DUMMYFUNCTION("IF(A14=FALSE,SPARKLINE(K14:L14,{""charttype"",""bar"";""max"",8;""min"",0;""color1"",IF(K14&gt;=5,""green"",IF(K14&lt;=3,""orange"",""#C9C21D""));""color2"",""#eeeeee""}),""Done ✓"")"),"")</f>
        <v/>
      </c>
      <c r="N14" s="45"/>
      <c r="O14" s="45"/>
      <c r="P14" s="45"/>
      <c r="Q14" s="45"/>
      <c r="R14" s="45"/>
      <c r="S14" s="45"/>
      <c r="T14" s="45"/>
      <c r="U14" s="45"/>
      <c r="V14" s="45"/>
      <c r="W14" s="45"/>
      <c r="X14" s="45"/>
      <c r="Y14" s="45"/>
      <c r="Z14" s="45"/>
      <c r="AA14" s="45"/>
      <c r="AB14" s="45"/>
      <c r="AC14" s="45"/>
      <c r="AD14" s="45"/>
      <c r="AE14" s="45"/>
      <c r="AF14" s="45"/>
      <c r="AG14" s="45"/>
      <c r="AH14" s="45"/>
      <c r="AI14" s="45"/>
      <c r="AJ14" s="45"/>
    </row>
    <row r="15">
      <c r="A15" s="105" t="b">
        <v>0</v>
      </c>
      <c r="B15" s="143" t="s">
        <v>110</v>
      </c>
      <c r="C15" s="135" t="s">
        <v>32</v>
      </c>
      <c r="D15" s="136" t="s">
        <v>49</v>
      </c>
      <c r="E15" s="105">
        <f t="shared" si="1"/>
        <v>1</v>
      </c>
      <c r="F15" s="137">
        <v>2.0</v>
      </c>
      <c r="G15" s="105" t="str">
        <f>IFERROR(__xludf.DUMMYFUNCTION("SPARKLINE(F15,{""charttype"",""bar"";""max"",3;""min"",1;""color1"",IF(F15=3,""#4078DD"",IF(F15=2,""#9CB7E9"",""#dddddd""))})"),"")</f>
        <v/>
      </c>
      <c r="H15" s="105">
        <v>1.0</v>
      </c>
      <c r="I15" s="172" t="str">
        <f>IFERROR(__xludf.DUMMYFUNCTION("SPARKLINE(H15,{""charttype"",""bar"";""max"",3;""min"",1;""color1"",IF(H15=3,""#4078DD"",IF(H15=2,""#9CB7E9"",""#CED9EF""))})"),"")</f>
        <v/>
      </c>
      <c r="J15" s="105">
        <f t="shared" si="2"/>
        <v>3</v>
      </c>
      <c r="K15" s="45">
        <f t="shared" si="3"/>
        <v>5</v>
      </c>
      <c r="L15" s="105">
        <v>8.0</v>
      </c>
      <c r="M15" s="49" t="str">
        <f>IFERROR(__xludf.DUMMYFUNCTION("IF(A15=FALSE,SPARKLINE(K15:L15,{""charttype"",""bar"";""max"",8;""min"",0;""color1"",IF(K15&gt;=5,""green"",IF(K15&lt;=3,""orange"",""#C9C21D""));""color2"",""#eeeeee""}),""Done ✓"")"),"")</f>
        <v/>
      </c>
      <c r="N15" s="45"/>
      <c r="O15" s="45"/>
      <c r="P15" s="45"/>
      <c r="Q15" s="45"/>
      <c r="R15" s="45"/>
      <c r="S15" s="45"/>
      <c r="T15" s="45"/>
      <c r="U15" s="45"/>
      <c r="V15" s="45"/>
      <c r="W15" s="45"/>
      <c r="X15" s="45"/>
      <c r="Y15" s="45"/>
      <c r="Z15" s="45"/>
      <c r="AA15" s="45"/>
      <c r="AB15" s="45"/>
      <c r="AC15" s="45"/>
      <c r="AD15" s="45"/>
      <c r="AE15" s="45"/>
      <c r="AF15" s="45"/>
      <c r="AG15" s="45"/>
      <c r="AH15" s="45"/>
      <c r="AI15" s="45"/>
      <c r="AJ15" s="45"/>
    </row>
    <row r="16">
      <c r="A16" s="105" t="b">
        <v>0</v>
      </c>
      <c r="B16" s="134" t="s">
        <v>111</v>
      </c>
      <c r="C16" s="135" t="s">
        <v>32</v>
      </c>
      <c r="D16" s="136" t="s">
        <v>49</v>
      </c>
      <c r="E16" s="105">
        <f t="shared" si="1"/>
        <v>1</v>
      </c>
      <c r="F16" s="137">
        <v>3.0</v>
      </c>
      <c r="G16" s="105" t="str">
        <f>IFERROR(__xludf.DUMMYFUNCTION("SPARKLINE(F16,{""charttype"",""bar"";""max"",3;""min"",1;""color1"",IF(F16=3,""#4078DD"",IF(F16=2,""#9CB7E9"",""#CED9EF""))})"),"")</f>
        <v/>
      </c>
      <c r="H16" s="105">
        <v>2.0</v>
      </c>
      <c r="I16" s="172" t="str">
        <f>IFERROR(__xludf.DUMMYFUNCTION("SPARKLINE(H16,{""charttype"",""bar"";""max"",3;""min"",1;""color1"",IF(H16=3,""#4078DD"",IF(H16=2,""#9CB7E9"",""#CED9EF""))})"),"")</f>
        <v/>
      </c>
      <c r="J16" s="105">
        <f t="shared" si="2"/>
        <v>2</v>
      </c>
      <c r="K16" s="45">
        <f t="shared" si="3"/>
        <v>5</v>
      </c>
      <c r="L16" s="105">
        <v>8.0</v>
      </c>
      <c r="M16" s="49" t="str">
        <f>IFERROR(__xludf.DUMMYFUNCTION("IF(A16=FALSE,SPARKLINE(K16:L16,{""charttype"",""bar"";""max"",8;""min"",0;""color1"",IF(K16&gt;=5,""green"",IF(K16&lt;=3,""orange"",""#C9C21D""));""color2"",""#eeeeee""}),""Done ✓"")"),"")</f>
        <v/>
      </c>
      <c r="N16" s="45"/>
      <c r="O16" s="45"/>
      <c r="P16" s="45"/>
      <c r="Q16" s="45"/>
      <c r="R16" s="45"/>
      <c r="S16" s="45"/>
      <c r="T16" s="45"/>
      <c r="U16" s="45"/>
      <c r="V16" s="45"/>
      <c r="W16" s="45"/>
      <c r="X16" s="45"/>
      <c r="Y16" s="45"/>
      <c r="Z16" s="45"/>
      <c r="AA16" s="45"/>
      <c r="AB16" s="45"/>
      <c r="AC16" s="45"/>
      <c r="AD16" s="45"/>
      <c r="AE16" s="45"/>
      <c r="AF16" s="45"/>
      <c r="AG16" s="45"/>
      <c r="AH16" s="45"/>
      <c r="AI16" s="45"/>
      <c r="AJ16" s="45"/>
    </row>
    <row r="17">
      <c r="A17" s="63" t="b">
        <v>0</v>
      </c>
      <c r="B17" s="144" t="s">
        <v>112</v>
      </c>
      <c r="C17" s="135" t="s">
        <v>32</v>
      </c>
      <c r="D17" s="146" t="s">
        <v>42</v>
      </c>
      <c r="E17" s="63">
        <f t="shared" si="1"/>
        <v>1.33</v>
      </c>
      <c r="F17" s="147">
        <v>2.0</v>
      </c>
      <c r="G17" s="63" t="str">
        <f>IFERROR(__xludf.DUMMYFUNCTION("SPARKLINE(F17,{""charttype"",""bar"";""max"",3;""min"",1;""color1"",IF(F17=3,""#4078DD"",IF(F17=2,""#9CB7E9"",""#CED9EF""))})"),"")</f>
        <v/>
      </c>
      <c r="H17" s="63">
        <v>2.0</v>
      </c>
      <c r="I17" s="172" t="str">
        <f>IFERROR(__xludf.DUMMYFUNCTION("SPARKLINE(H17,{""charttype"",""bar"";""max"",3;""min"",1;""color1"",IF(H17=3,""#4078DD"",IF(H17=2,""#9CB7E9"",""#CED9EF""))})"),"")</f>
        <v/>
      </c>
      <c r="J17" s="63">
        <f t="shared" si="2"/>
        <v>2</v>
      </c>
      <c r="K17" s="58">
        <f t="shared" si="3"/>
        <v>5.4</v>
      </c>
      <c r="L17" s="63">
        <v>8.0</v>
      </c>
      <c r="M17" s="62" t="str">
        <f>IFERROR(__xludf.DUMMYFUNCTION("IF(A17=FALSE,SPARKLINE(K17:L17,{""charttype"",""bar"";""max"",8;""min"",0;""color1"",IF(K17&gt;=5,""green"",IF(K17&lt;=3,""orange"",""#C9C21D""));""color2"",""#eeeeee""}),""Done ✓"")"),"")</f>
        <v/>
      </c>
      <c r="N17" s="58"/>
      <c r="O17" s="58"/>
      <c r="P17" s="58"/>
      <c r="Q17" s="58"/>
      <c r="R17" s="173"/>
      <c r="S17" s="58"/>
      <c r="T17" s="58"/>
      <c r="U17" s="58"/>
      <c r="V17" s="58"/>
      <c r="W17" s="58"/>
      <c r="X17" s="58"/>
      <c r="Y17" s="58"/>
      <c r="Z17" s="58"/>
      <c r="AA17" s="58"/>
      <c r="AB17" s="58"/>
      <c r="AC17" s="58"/>
      <c r="AD17" s="58"/>
      <c r="AE17" s="58"/>
      <c r="AF17" s="58"/>
      <c r="AG17" s="58"/>
      <c r="AH17" s="58"/>
      <c r="AI17" s="58"/>
      <c r="AJ17" s="58"/>
    </row>
    <row r="18">
      <c r="A18" s="174" t="s">
        <v>113</v>
      </c>
      <c r="B18" s="168" t="s">
        <v>114</v>
      </c>
      <c r="C18" s="169"/>
      <c r="D18" s="169"/>
      <c r="E18" s="169"/>
      <c r="F18" s="170"/>
      <c r="G18" s="170"/>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row>
    <row r="19">
      <c r="A19" s="126" t="b">
        <v>0</v>
      </c>
      <c r="B19" s="163" t="s">
        <v>115</v>
      </c>
      <c r="C19" s="135" t="s">
        <v>32</v>
      </c>
      <c r="D19" s="129" t="s">
        <v>42</v>
      </c>
      <c r="E19" s="126">
        <f t="shared" ref="E19:E24" si="4">IF(D19="Not Relevant","",IF(D19="Good","",IF(D19="Bad",1.33,1)))</f>
        <v>1.33</v>
      </c>
      <c r="F19" s="130">
        <v>3.0</v>
      </c>
      <c r="G19" s="126" t="str">
        <f>IFERROR(__xludf.DUMMYFUNCTION("SPARKLINE(F19,{""charttype"",""bar"";""max"",3;""min"",1;""color1"",IF(F19=3,""#4078DD"",IF(F19=2,""#9CB7E9"",""#CED9EF""))})"),"")</f>
        <v/>
      </c>
      <c r="H19" s="126">
        <v>2.0</v>
      </c>
      <c r="I19" s="172" t="str">
        <f>IFERROR(__xludf.DUMMYFUNCTION("SPARKLINE(H19,{""charttype"",""bar"";""max"",3;""min"",1;""color1"",IF(H19=3,""#4078DD"",IF(H19=2,""#9CB7E9"",""#CED9EF""))})"),"")</f>
        <v/>
      </c>
      <c r="J19" s="126">
        <f t="shared" ref="J19:J24" si="5">IF(H19=1,3,IF(H19=2,2,1))</f>
        <v>2</v>
      </c>
      <c r="K19" s="100">
        <f t="shared" ref="K19:K24" si="6">ROUNDUP(((J19+F19)*E19),1)</f>
        <v>6.7</v>
      </c>
      <c r="L19" s="126">
        <v>8.0</v>
      </c>
      <c r="M19" s="104" t="str">
        <f>IFERROR(__xludf.DUMMYFUNCTION("IF(A19=FALSE,SPARKLINE(K19:L19,{""charttype"",""bar"";""max"",8;""min"",0;""color1"",IF(K19&gt;=5,""green"",IF(K19&lt;=3,""orange"",""#C9C21D""));""color2"",""#eeeeee""}),""Done ✓"")"),"")</f>
        <v/>
      </c>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row>
    <row r="20">
      <c r="A20" s="105" t="b">
        <v>0</v>
      </c>
      <c r="B20" s="143" t="s">
        <v>116</v>
      </c>
      <c r="C20" s="135" t="s">
        <v>32</v>
      </c>
      <c r="D20" s="136" t="s">
        <v>42</v>
      </c>
      <c r="E20" s="105">
        <f t="shared" si="4"/>
        <v>1.33</v>
      </c>
      <c r="F20" s="137">
        <v>3.0</v>
      </c>
      <c r="G20" s="105" t="str">
        <f>IFERROR(__xludf.DUMMYFUNCTION("SPARKLINE(F20,{""charttype"",""bar"";""max"",3;""min"",1;""color1"",IF(F20=3,""#4078DD"",IF(F20=2,""#9CB7E9"",""#CED9EF""))})"),"")</f>
        <v/>
      </c>
      <c r="H20" s="105">
        <v>1.0</v>
      </c>
      <c r="I20" s="172" t="str">
        <f>IFERROR(__xludf.DUMMYFUNCTION("SPARKLINE(H20,{""charttype"",""bar"";""max"",3;""min"",1;""color1"",IF(H20=3,""#4078DD"",IF(H20=2,""#9CB7E9"",""#CED9EF""))})"),"")</f>
        <v/>
      </c>
      <c r="J20" s="105">
        <f t="shared" si="5"/>
        <v>3</v>
      </c>
      <c r="K20" s="45">
        <f t="shared" si="6"/>
        <v>8</v>
      </c>
      <c r="L20" s="105">
        <v>8.0</v>
      </c>
      <c r="M20" s="49" t="str">
        <f>IFERROR(__xludf.DUMMYFUNCTION("IF(A20=FALSE,SPARKLINE(K20:L20,{""charttype"",""bar"";""max"",8;""min"",0;""color1"",IF(K20&gt;=5,""green"",IF(K20&lt;=3,""orange"",""#C9C21D""));""color2"",""#eeeeee""}),""Done ✓"")"),"")</f>
        <v/>
      </c>
      <c r="N20" s="45"/>
      <c r="O20" s="45"/>
      <c r="P20" s="45"/>
      <c r="Q20" s="45"/>
      <c r="R20" s="45"/>
      <c r="S20" s="45"/>
      <c r="T20" s="45"/>
      <c r="U20" s="45"/>
      <c r="V20" s="45"/>
      <c r="W20" s="45"/>
      <c r="X20" s="45"/>
      <c r="Y20" s="45"/>
      <c r="Z20" s="45"/>
      <c r="AA20" s="45"/>
      <c r="AB20" s="45"/>
      <c r="AC20" s="45"/>
      <c r="AD20" s="45"/>
      <c r="AE20" s="45"/>
      <c r="AF20" s="45"/>
      <c r="AG20" s="45"/>
      <c r="AH20" s="45"/>
      <c r="AI20" s="45"/>
      <c r="AJ20" s="45"/>
    </row>
    <row r="21">
      <c r="A21" s="105" t="b">
        <v>0</v>
      </c>
      <c r="B21" s="142" t="s">
        <v>117</v>
      </c>
      <c r="C21" s="135" t="s">
        <v>32</v>
      </c>
      <c r="D21" s="136" t="s">
        <v>42</v>
      </c>
      <c r="E21" s="105">
        <f t="shared" si="4"/>
        <v>1.33</v>
      </c>
      <c r="F21" s="137">
        <v>3.0</v>
      </c>
      <c r="G21" s="105" t="str">
        <f>IFERROR(__xludf.DUMMYFUNCTION("SPARKLINE(F21,{""charttype"",""bar"";""max"",3;""min"",1;""color1"",IF(F21=3,""#4078DD"",IF(F21=2,""#9CB7E9"",""#CED9EF""))})"),"")</f>
        <v/>
      </c>
      <c r="H21" s="105">
        <v>1.0</v>
      </c>
      <c r="I21" s="172" t="str">
        <f>IFERROR(__xludf.DUMMYFUNCTION("SPARKLINE(H21,{""charttype"",""bar"";""max"",3;""min"",1;""color1"",IF(H21=3,""#4078DD"",IF(H21=2,""#9CB7E9"",""#CED9EF""))})"),"")</f>
        <v/>
      </c>
      <c r="J21" s="105">
        <f t="shared" si="5"/>
        <v>3</v>
      </c>
      <c r="K21" s="45">
        <f t="shared" si="6"/>
        <v>8</v>
      </c>
      <c r="L21" s="105">
        <v>8.0</v>
      </c>
      <c r="M21" s="49" t="str">
        <f>IFERROR(__xludf.DUMMYFUNCTION("IF(A21=FALSE,SPARKLINE(K21:L21,{""charttype"",""bar"";""max"",8;""min"",0;""color1"",IF(K21&gt;=5,""green"",IF(K21&lt;=3,""orange"",""#C9C21D""));""color2"",""#eeeeee""}),""Done ✓"")"),"")</f>
        <v/>
      </c>
      <c r="N21" s="45"/>
      <c r="O21" s="45"/>
      <c r="P21" s="45"/>
      <c r="Q21" s="45"/>
      <c r="R21" s="45"/>
      <c r="S21" s="45"/>
      <c r="T21" s="45"/>
      <c r="U21" s="45"/>
      <c r="V21" s="45"/>
      <c r="W21" s="45"/>
      <c r="X21" s="45"/>
      <c r="Y21" s="45"/>
      <c r="Z21" s="45"/>
      <c r="AA21" s="45"/>
      <c r="AB21" s="45"/>
      <c r="AC21" s="45"/>
      <c r="AD21" s="45"/>
      <c r="AE21" s="45"/>
      <c r="AF21" s="45"/>
      <c r="AG21" s="45"/>
      <c r="AH21" s="45"/>
      <c r="AI21" s="45"/>
      <c r="AJ21" s="45"/>
    </row>
    <row r="22">
      <c r="A22" s="105" t="b">
        <v>0</v>
      </c>
      <c r="B22" s="143" t="s">
        <v>118</v>
      </c>
      <c r="C22" s="135" t="s">
        <v>32</v>
      </c>
      <c r="D22" s="136" t="s">
        <v>42</v>
      </c>
      <c r="E22" s="105">
        <f t="shared" si="4"/>
        <v>1.33</v>
      </c>
      <c r="F22" s="137">
        <v>3.0</v>
      </c>
      <c r="G22" s="105" t="str">
        <f>IFERROR(__xludf.DUMMYFUNCTION("SPARKLINE(F22,{""charttype"",""bar"";""max"",3;""min"",1;""color1"",IF(F22=3,""#4078DD"",IF(F22=2,""#9CB7E9"",""#dddddd""))})"),"")</f>
        <v/>
      </c>
      <c r="H22" s="105">
        <v>1.0</v>
      </c>
      <c r="I22" s="172" t="str">
        <f>IFERROR(__xludf.DUMMYFUNCTION("SPARKLINE(H22,{""charttype"",""bar"";""max"",3;""min"",1;""color1"",IF(H22=3,""#4078DD"",IF(H22=2,""#9CB7E9"",""#CED9EF""))})"),"")</f>
        <v/>
      </c>
      <c r="J22" s="105">
        <f t="shared" si="5"/>
        <v>3</v>
      </c>
      <c r="K22" s="45">
        <f t="shared" si="6"/>
        <v>8</v>
      </c>
      <c r="L22" s="105">
        <v>8.0</v>
      </c>
      <c r="M22" s="49" t="str">
        <f>IFERROR(__xludf.DUMMYFUNCTION("IF(A22=FALSE,SPARKLINE(K22:L22,{""charttype"",""bar"";""max"",8;""min"",0;""color1"",IF(K22&gt;=5,""green"",IF(K22&lt;=3,""orange"",""#C9C21D""));""color2"",""#eeeeee""}),""Done ✓"")"),"")</f>
        <v/>
      </c>
      <c r="N22" s="45"/>
      <c r="O22" s="45"/>
      <c r="P22" s="45"/>
      <c r="Q22" s="45"/>
      <c r="R22" s="45"/>
      <c r="S22" s="45"/>
      <c r="T22" s="45"/>
      <c r="U22" s="45"/>
      <c r="V22" s="45"/>
      <c r="W22" s="45"/>
      <c r="X22" s="45"/>
      <c r="Y22" s="45"/>
      <c r="Z22" s="45"/>
      <c r="AA22" s="45"/>
      <c r="AB22" s="45"/>
      <c r="AC22" s="45"/>
      <c r="AD22" s="45"/>
      <c r="AE22" s="45"/>
      <c r="AF22" s="45"/>
      <c r="AG22" s="45"/>
      <c r="AH22" s="45"/>
      <c r="AI22" s="45"/>
      <c r="AJ22" s="45"/>
    </row>
    <row r="23">
      <c r="A23" s="105" t="b">
        <v>0</v>
      </c>
      <c r="B23" s="142" t="s">
        <v>119</v>
      </c>
      <c r="C23" s="135" t="s">
        <v>32</v>
      </c>
      <c r="D23" s="136" t="s">
        <v>49</v>
      </c>
      <c r="E23" s="105">
        <f t="shared" si="4"/>
        <v>1</v>
      </c>
      <c r="F23" s="137">
        <v>2.0</v>
      </c>
      <c r="G23" s="105" t="str">
        <f>IFERROR(__xludf.DUMMYFUNCTION("SPARKLINE(F23,{""charttype"",""bar"";""max"",3;""min"",1;""color1"",IF(F23=3,""#4078DD"",IF(F23=2,""#9CB7E9"",""#dddddd""))})"),"")</f>
        <v/>
      </c>
      <c r="H23" s="105">
        <v>1.0</v>
      </c>
      <c r="I23" s="172" t="str">
        <f>IFERROR(__xludf.DUMMYFUNCTION("SPARKLINE(H23,{""charttype"",""bar"";""max"",3;""min"",1;""color1"",IF(H23=3,""#4078DD"",IF(H23=2,""#9CB7E9"",""#CED9EF""))})"),"")</f>
        <v/>
      </c>
      <c r="J23" s="105">
        <f t="shared" si="5"/>
        <v>3</v>
      </c>
      <c r="K23" s="45">
        <f t="shared" si="6"/>
        <v>5</v>
      </c>
      <c r="L23" s="105">
        <v>8.0</v>
      </c>
      <c r="M23" s="49" t="str">
        <f>IFERROR(__xludf.DUMMYFUNCTION("IF(A23=FALSE,SPARKLINE(K23:L23,{""charttype"",""bar"";""max"",8;""min"",0;""color1"",IF(K23&gt;=5,""green"",IF(K23&lt;=3,""orange"",""#C9C21D""));""color2"",""#eeeeee""}),""Done ✓"")"),"")</f>
        <v/>
      </c>
      <c r="N23" s="45"/>
      <c r="O23" s="45"/>
      <c r="P23" s="45"/>
      <c r="Q23" s="45"/>
      <c r="R23" s="45"/>
      <c r="S23" s="45"/>
      <c r="T23" s="45"/>
      <c r="U23" s="45"/>
      <c r="V23" s="45"/>
      <c r="W23" s="45"/>
      <c r="X23" s="45"/>
      <c r="Y23" s="45"/>
      <c r="Z23" s="45"/>
      <c r="AA23" s="45"/>
      <c r="AB23" s="45"/>
      <c r="AC23" s="45"/>
      <c r="AD23" s="45"/>
      <c r="AE23" s="45"/>
      <c r="AF23" s="45"/>
      <c r="AG23" s="45"/>
      <c r="AH23" s="45"/>
      <c r="AI23" s="45"/>
      <c r="AJ23" s="45"/>
    </row>
    <row r="24">
      <c r="A24" s="105" t="b">
        <v>0</v>
      </c>
      <c r="B24" s="143" t="s">
        <v>120</v>
      </c>
      <c r="C24" s="135" t="s">
        <v>32</v>
      </c>
      <c r="D24" s="136" t="s">
        <v>49</v>
      </c>
      <c r="E24" s="105">
        <f t="shared" si="4"/>
        <v>1</v>
      </c>
      <c r="F24" s="137">
        <v>3.0</v>
      </c>
      <c r="G24" s="105" t="str">
        <f>IFERROR(__xludf.DUMMYFUNCTION("SPARKLINE(F24,{""charttype"",""bar"";""max"",3;""min"",1;""color1"",IF(F24=3,""#4078DD"",IF(F24=2,""#9CB7E9"",""#dddddd""))})"),"")</f>
        <v/>
      </c>
      <c r="H24" s="105">
        <v>2.0</v>
      </c>
      <c r="I24" s="172" t="str">
        <f>IFERROR(__xludf.DUMMYFUNCTION("SPARKLINE(H24,{""charttype"",""bar"";""max"",3;""min"",1;""color1"",IF(H24=3,""#4078DD"",IF(H24=2,""#9CB7E9"",""#CED9EF""))})"),"")</f>
        <v/>
      </c>
      <c r="J24" s="105">
        <f t="shared" si="5"/>
        <v>2</v>
      </c>
      <c r="K24" s="45">
        <f t="shared" si="6"/>
        <v>5</v>
      </c>
      <c r="L24" s="105">
        <v>8.0</v>
      </c>
      <c r="M24" s="49" t="str">
        <f>IFERROR(__xludf.DUMMYFUNCTION("IF(A24=FALSE,SPARKLINE(K24:L24,{""charttype"",""bar"";""max"",8;""min"",0;""color1"",IF(K24&gt;=5,""green"",IF(K24&lt;=3,""orange"",""#C9C21D""));""color2"",""#eeeeee""}),""Done ✓"")"),"")</f>
        <v/>
      </c>
      <c r="N24" s="45"/>
      <c r="O24" s="45"/>
      <c r="P24" s="45"/>
      <c r="Q24" s="45"/>
      <c r="R24" s="45"/>
      <c r="S24" s="45"/>
      <c r="T24" s="45"/>
      <c r="U24" s="45"/>
      <c r="V24" s="45"/>
      <c r="W24" s="45"/>
      <c r="X24" s="45"/>
      <c r="Y24" s="45"/>
      <c r="Z24" s="45"/>
      <c r="AA24" s="45"/>
      <c r="AB24" s="45"/>
      <c r="AC24" s="45"/>
      <c r="AD24" s="45"/>
      <c r="AE24" s="45"/>
      <c r="AF24" s="45"/>
      <c r="AG24" s="45"/>
      <c r="AH24" s="45"/>
      <c r="AI24" s="45"/>
      <c r="AJ24" s="45"/>
    </row>
    <row r="25">
      <c r="A25" s="45"/>
      <c r="B25" s="109"/>
      <c r="C25" s="46"/>
      <c r="D25" s="45"/>
      <c r="E25" s="137"/>
      <c r="F25" s="105"/>
      <c r="G25" s="45"/>
      <c r="H25" s="45"/>
      <c r="I25" s="45"/>
      <c r="J25" s="45"/>
      <c r="K25" s="49"/>
      <c r="L25" s="49"/>
      <c r="M25" s="45"/>
      <c r="N25" s="45"/>
      <c r="O25" s="45"/>
      <c r="P25" s="45"/>
      <c r="Q25" s="45"/>
      <c r="R25" s="45"/>
      <c r="S25" s="45"/>
      <c r="T25" s="45"/>
      <c r="U25" s="45"/>
      <c r="V25" s="45"/>
      <c r="W25" s="45"/>
      <c r="X25" s="45"/>
      <c r="Y25" s="45"/>
      <c r="Z25" s="45"/>
      <c r="AA25" s="45"/>
      <c r="AB25" s="45"/>
      <c r="AC25" s="45"/>
      <c r="AD25" s="45"/>
      <c r="AE25" s="45"/>
      <c r="AF25" s="45"/>
      <c r="AG25" s="45"/>
      <c r="AH25" s="45"/>
      <c r="AI25" s="45"/>
    </row>
    <row r="26">
      <c r="A26" s="45"/>
      <c r="B26" s="109"/>
      <c r="C26" s="46"/>
      <c r="D26" s="45"/>
      <c r="E26" s="137"/>
      <c r="F26" s="105"/>
      <c r="G26" s="45"/>
      <c r="H26" s="45"/>
      <c r="I26" s="45"/>
      <c r="J26" s="45"/>
      <c r="K26" s="49"/>
      <c r="L26" s="49"/>
      <c r="M26" s="45"/>
      <c r="N26" s="45"/>
      <c r="O26" s="45"/>
      <c r="P26" s="45"/>
      <c r="Q26" s="45"/>
      <c r="R26" s="45"/>
      <c r="S26" s="45"/>
      <c r="T26" s="45"/>
      <c r="U26" s="45"/>
      <c r="V26" s="45"/>
      <c r="W26" s="45"/>
      <c r="X26" s="45"/>
      <c r="Y26" s="45"/>
      <c r="Z26" s="45"/>
      <c r="AA26" s="45"/>
      <c r="AB26" s="45"/>
      <c r="AC26" s="45"/>
      <c r="AD26" s="45"/>
      <c r="AE26" s="45"/>
      <c r="AF26" s="45"/>
      <c r="AG26" s="45"/>
      <c r="AH26" s="45"/>
      <c r="AI26" s="45"/>
    </row>
    <row r="27">
      <c r="A27" s="45"/>
      <c r="B27" s="109"/>
      <c r="C27" s="46"/>
      <c r="D27" s="45"/>
      <c r="E27" s="137"/>
      <c r="F27" s="105"/>
      <c r="G27" s="45"/>
      <c r="H27" s="45"/>
      <c r="I27" s="45"/>
      <c r="J27" s="45"/>
      <c r="K27" s="49"/>
      <c r="L27" s="49"/>
      <c r="M27" s="45"/>
      <c r="N27" s="45"/>
      <c r="O27" s="45"/>
      <c r="P27" s="45"/>
      <c r="Q27" s="45"/>
      <c r="R27" s="45"/>
      <c r="S27" s="45"/>
      <c r="T27" s="45"/>
      <c r="U27" s="45"/>
      <c r="V27" s="45"/>
      <c r="W27" s="45"/>
      <c r="X27" s="45"/>
      <c r="Y27" s="45"/>
      <c r="Z27" s="45"/>
      <c r="AA27" s="45"/>
      <c r="AB27" s="45"/>
      <c r="AC27" s="45"/>
      <c r="AD27" s="45"/>
      <c r="AE27" s="45"/>
      <c r="AF27" s="45"/>
      <c r="AG27" s="45"/>
      <c r="AH27" s="45"/>
      <c r="AI27" s="45"/>
    </row>
    <row r="28">
      <c r="A28" s="45"/>
      <c r="B28" s="109"/>
      <c r="C28" s="46"/>
      <c r="D28" s="45"/>
      <c r="E28" s="137"/>
      <c r="F28" s="105"/>
      <c r="G28" s="45"/>
      <c r="H28" s="45"/>
      <c r="I28" s="45"/>
      <c r="J28" s="45"/>
      <c r="K28" s="49"/>
      <c r="L28" s="49"/>
      <c r="M28" s="45"/>
      <c r="N28" s="45"/>
      <c r="O28" s="45"/>
      <c r="P28" s="45"/>
      <c r="Q28" s="45"/>
      <c r="R28" s="45"/>
      <c r="S28" s="45"/>
      <c r="T28" s="45"/>
      <c r="U28" s="45"/>
      <c r="V28" s="45"/>
      <c r="W28" s="45"/>
      <c r="X28" s="45"/>
      <c r="Y28" s="45"/>
      <c r="Z28" s="45"/>
      <c r="AA28" s="45"/>
      <c r="AB28" s="45"/>
      <c r="AC28" s="45"/>
      <c r="AD28" s="45"/>
      <c r="AE28" s="45"/>
      <c r="AF28" s="45"/>
      <c r="AG28" s="45"/>
      <c r="AH28" s="45"/>
      <c r="AI28" s="45"/>
    </row>
    <row r="29">
      <c r="A29" s="45"/>
      <c r="B29" s="109"/>
      <c r="C29" s="46"/>
      <c r="D29" s="45"/>
      <c r="E29" s="137"/>
      <c r="F29" s="105"/>
      <c r="G29" s="45"/>
      <c r="H29" s="45"/>
      <c r="I29" s="45"/>
      <c r="J29" s="45"/>
      <c r="K29" s="49"/>
      <c r="L29" s="49"/>
      <c r="M29" s="45"/>
      <c r="N29" s="45"/>
      <c r="O29" s="45"/>
      <c r="P29" s="45"/>
      <c r="Q29" s="45"/>
      <c r="R29" s="45"/>
      <c r="S29" s="45"/>
      <c r="T29" s="45"/>
      <c r="U29" s="45"/>
      <c r="V29" s="45"/>
      <c r="W29" s="45"/>
      <c r="X29" s="45"/>
      <c r="Y29" s="45"/>
      <c r="Z29" s="45"/>
      <c r="AA29" s="45"/>
      <c r="AB29" s="45"/>
      <c r="AC29" s="45"/>
      <c r="AD29" s="45"/>
      <c r="AE29" s="45"/>
      <c r="AF29" s="45"/>
      <c r="AG29" s="45"/>
      <c r="AH29" s="45"/>
      <c r="AI29" s="45"/>
    </row>
    <row r="30">
      <c r="A30" s="45"/>
      <c r="B30" s="109"/>
      <c r="C30" s="46"/>
      <c r="D30" s="45"/>
      <c r="E30" s="137"/>
      <c r="F30" s="105"/>
      <c r="G30" s="45"/>
      <c r="H30" s="45"/>
      <c r="I30" s="45"/>
      <c r="J30" s="45"/>
      <c r="K30" s="49"/>
      <c r="L30" s="49"/>
      <c r="M30" s="45"/>
      <c r="N30" s="45"/>
      <c r="O30" s="45"/>
      <c r="P30" s="45"/>
      <c r="Q30" s="45"/>
      <c r="R30" s="45"/>
      <c r="S30" s="45"/>
      <c r="T30" s="45"/>
      <c r="U30" s="45"/>
      <c r="V30" s="45"/>
      <c r="W30" s="45"/>
      <c r="X30" s="45"/>
      <c r="Y30" s="45"/>
      <c r="Z30" s="45"/>
      <c r="AA30" s="45"/>
      <c r="AB30" s="45"/>
      <c r="AC30" s="45"/>
      <c r="AD30" s="45"/>
      <c r="AE30" s="45"/>
      <c r="AF30" s="45"/>
      <c r="AG30" s="45"/>
      <c r="AH30" s="45"/>
      <c r="AI30" s="45"/>
    </row>
    <row r="31">
      <c r="A31" s="45"/>
      <c r="B31" s="109"/>
      <c r="C31" s="46"/>
      <c r="D31" s="45"/>
      <c r="E31" s="137"/>
      <c r="F31" s="105"/>
      <c r="G31" s="45"/>
      <c r="H31" s="45"/>
      <c r="I31" s="45"/>
      <c r="J31" s="45"/>
      <c r="K31" s="49"/>
      <c r="L31" s="49"/>
      <c r="M31" s="45"/>
      <c r="N31" s="45"/>
      <c r="O31" s="45"/>
      <c r="P31" s="45"/>
      <c r="Q31" s="45"/>
      <c r="R31" s="45"/>
      <c r="S31" s="45"/>
      <c r="T31" s="45"/>
      <c r="U31" s="45"/>
      <c r="V31" s="45"/>
      <c r="W31" s="45"/>
      <c r="X31" s="45"/>
      <c r="Y31" s="45"/>
      <c r="Z31" s="45"/>
      <c r="AA31" s="45"/>
      <c r="AB31" s="45"/>
      <c r="AC31" s="45"/>
      <c r="AD31" s="45"/>
      <c r="AE31" s="45"/>
      <c r="AF31" s="45"/>
      <c r="AG31" s="45"/>
      <c r="AH31" s="45"/>
      <c r="AI31" s="45"/>
    </row>
    <row r="32">
      <c r="A32" s="45"/>
      <c r="B32" s="109"/>
      <c r="C32" s="46"/>
      <c r="D32" s="45"/>
      <c r="E32" s="137"/>
      <c r="F32" s="105"/>
      <c r="G32" s="45"/>
      <c r="H32" s="45"/>
      <c r="I32" s="45"/>
      <c r="J32" s="45"/>
      <c r="K32" s="49"/>
      <c r="L32" s="49"/>
      <c r="M32" s="45"/>
      <c r="N32" s="45"/>
      <c r="O32" s="45"/>
      <c r="P32" s="45"/>
      <c r="Q32" s="45"/>
      <c r="R32" s="45"/>
      <c r="S32" s="45"/>
      <c r="T32" s="45"/>
      <c r="U32" s="45"/>
      <c r="V32" s="45"/>
      <c r="W32" s="45"/>
      <c r="X32" s="45"/>
      <c r="Y32" s="45"/>
      <c r="Z32" s="45"/>
      <c r="AA32" s="45"/>
      <c r="AB32" s="45"/>
      <c r="AC32" s="45"/>
      <c r="AD32" s="45"/>
      <c r="AE32" s="45"/>
      <c r="AF32" s="45"/>
      <c r="AG32" s="45"/>
      <c r="AH32" s="45"/>
      <c r="AI32" s="45"/>
    </row>
    <row r="33">
      <c r="A33" s="45"/>
      <c r="B33" s="109"/>
      <c r="C33" s="46"/>
      <c r="D33" s="45"/>
      <c r="E33" s="137"/>
      <c r="F33" s="105"/>
      <c r="G33" s="45"/>
      <c r="H33" s="45"/>
      <c r="I33" s="45"/>
      <c r="J33" s="45"/>
      <c r="K33" s="49"/>
      <c r="L33" s="49"/>
      <c r="M33" s="45"/>
      <c r="N33" s="45"/>
      <c r="O33" s="45"/>
      <c r="P33" s="45"/>
      <c r="Q33" s="45"/>
      <c r="R33" s="45"/>
      <c r="S33" s="45"/>
      <c r="T33" s="45"/>
      <c r="U33" s="45"/>
      <c r="V33" s="45"/>
      <c r="W33" s="45"/>
      <c r="X33" s="45"/>
      <c r="Y33" s="45"/>
      <c r="Z33" s="45"/>
      <c r="AA33" s="45"/>
      <c r="AB33" s="45"/>
      <c r="AC33" s="45"/>
      <c r="AD33" s="45"/>
      <c r="AE33" s="45"/>
      <c r="AF33" s="45"/>
      <c r="AG33" s="45"/>
      <c r="AH33" s="45"/>
      <c r="AI33" s="45"/>
    </row>
    <row r="34">
      <c r="A34" s="45"/>
      <c r="B34" s="109"/>
      <c r="C34" s="46"/>
      <c r="D34" s="45"/>
      <c r="E34" s="137"/>
      <c r="F34" s="105"/>
      <c r="G34" s="45"/>
      <c r="H34" s="45"/>
      <c r="I34" s="45"/>
      <c r="J34" s="45"/>
      <c r="K34" s="49"/>
      <c r="L34" s="49"/>
      <c r="M34" s="45"/>
      <c r="N34" s="45"/>
      <c r="O34" s="45"/>
      <c r="P34" s="45"/>
      <c r="Q34" s="45"/>
      <c r="R34" s="45"/>
      <c r="S34" s="45"/>
      <c r="T34" s="45"/>
      <c r="U34" s="45"/>
      <c r="V34" s="45"/>
      <c r="W34" s="45"/>
      <c r="X34" s="45"/>
      <c r="Y34" s="45"/>
      <c r="Z34" s="45"/>
      <c r="AA34" s="45"/>
      <c r="AB34" s="45"/>
      <c r="AC34" s="45"/>
      <c r="AD34" s="45"/>
      <c r="AE34" s="45"/>
      <c r="AF34" s="45"/>
      <c r="AG34" s="45"/>
      <c r="AH34" s="45"/>
      <c r="AI34" s="45"/>
    </row>
    <row r="35">
      <c r="A35" s="45"/>
      <c r="B35" s="109"/>
      <c r="C35" s="46"/>
      <c r="D35" s="45"/>
      <c r="E35" s="137"/>
      <c r="F35" s="105"/>
      <c r="G35" s="45"/>
      <c r="H35" s="45"/>
      <c r="I35" s="45"/>
      <c r="J35" s="45"/>
      <c r="K35" s="49"/>
      <c r="L35" s="49"/>
      <c r="M35" s="45"/>
      <c r="N35" s="45"/>
      <c r="O35" s="45"/>
      <c r="P35" s="45"/>
      <c r="Q35" s="45"/>
      <c r="R35" s="45"/>
      <c r="S35" s="45"/>
      <c r="T35" s="45"/>
      <c r="U35" s="45"/>
      <c r="V35" s="45"/>
      <c r="W35" s="45"/>
      <c r="X35" s="45"/>
      <c r="Y35" s="45"/>
      <c r="Z35" s="45"/>
      <c r="AA35" s="45"/>
      <c r="AB35" s="45"/>
      <c r="AC35" s="45"/>
      <c r="AD35" s="45"/>
      <c r="AE35" s="45"/>
      <c r="AF35" s="45"/>
      <c r="AG35" s="45"/>
      <c r="AH35" s="45"/>
      <c r="AI35" s="45"/>
    </row>
    <row r="36">
      <c r="A36" s="45"/>
      <c r="B36" s="109"/>
      <c r="C36" s="46"/>
      <c r="D36" s="45"/>
      <c r="E36" s="137"/>
      <c r="F36" s="105"/>
      <c r="G36" s="45"/>
      <c r="H36" s="45"/>
      <c r="I36" s="45"/>
      <c r="J36" s="45"/>
      <c r="K36" s="49"/>
      <c r="L36" s="49"/>
      <c r="M36" s="10"/>
      <c r="N36" s="45"/>
      <c r="O36" s="45"/>
      <c r="P36" s="45"/>
      <c r="Q36" s="45"/>
      <c r="R36" s="45"/>
      <c r="S36" s="45"/>
      <c r="T36" s="45"/>
      <c r="U36" s="45"/>
      <c r="V36" s="45"/>
      <c r="W36" s="45"/>
      <c r="X36" s="45"/>
      <c r="Y36" s="45"/>
      <c r="Z36" s="45"/>
      <c r="AA36" s="45"/>
      <c r="AB36" s="45"/>
      <c r="AC36" s="45"/>
      <c r="AD36" s="45"/>
      <c r="AE36" s="45"/>
      <c r="AF36" s="45"/>
      <c r="AG36" s="45"/>
      <c r="AH36" s="45"/>
      <c r="AI36" s="45"/>
    </row>
    <row r="37">
      <c r="A37" s="45"/>
      <c r="B37" s="109"/>
      <c r="C37" s="46"/>
      <c r="D37" s="45"/>
      <c r="E37" s="137"/>
      <c r="F37" s="105"/>
      <c r="G37" s="45"/>
      <c r="H37" s="45"/>
      <c r="I37" s="45"/>
      <c r="J37" s="45"/>
      <c r="K37" s="49"/>
      <c r="L37" s="49"/>
      <c r="M37" s="45"/>
      <c r="N37" s="45"/>
      <c r="O37" s="45"/>
      <c r="P37" s="45"/>
      <c r="Q37" s="45"/>
      <c r="R37" s="45"/>
      <c r="S37" s="45"/>
      <c r="T37" s="45"/>
      <c r="U37" s="45"/>
      <c r="V37" s="45"/>
      <c r="W37" s="45"/>
      <c r="X37" s="45"/>
      <c r="Y37" s="45"/>
      <c r="Z37" s="45"/>
      <c r="AA37" s="45"/>
      <c r="AB37" s="45"/>
      <c r="AC37" s="45"/>
      <c r="AD37" s="45"/>
      <c r="AE37" s="45"/>
      <c r="AF37" s="45"/>
      <c r="AG37" s="45"/>
      <c r="AH37" s="45"/>
      <c r="AI37" s="45"/>
    </row>
    <row r="38">
      <c r="A38" s="45"/>
      <c r="B38" s="109"/>
      <c r="C38" s="46"/>
      <c r="D38" s="45"/>
      <c r="E38" s="137"/>
      <c r="F38" s="105"/>
      <c r="G38" s="45"/>
      <c r="H38" s="45"/>
      <c r="I38" s="45"/>
      <c r="J38" s="45"/>
      <c r="K38" s="49"/>
      <c r="L38" s="49"/>
      <c r="M38" s="45"/>
      <c r="N38" s="45"/>
      <c r="O38" s="45"/>
      <c r="P38" s="45"/>
      <c r="Q38" s="45"/>
      <c r="R38" s="45"/>
      <c r="S38" s="45"/>
      <c r="T38" s="45"/>
      <c r="U38" s="45"/>
      <c r="V38" s="45"/>
      <c r="W38" s="45"/>
      <c r="X38" s="45"/>
      <c r="Y38" s="45"/>
      <c r="Z38" s="45"/>
      <c r="AA38" s="45"/>
      <c r="AB38" s="45"/>
      <c r="AC38" s="45"/>
      <c r="AD38" s="45"/>
      <c r="AE38" s="45"/>
      <c r="AF38" s="45"/>
      <c r="AG38" s="45"/>
      <c r="AH38" s="45"/>
      <c r="AI38" s="45"/>
    </row>
    <row r="39">
      <c r="A39" s="45"/>
      <c r="B39" s="109"/>
      <c r="C39" s="46"/>
      <c r="D39" s="45"/>
      <c r="E39" s="137"/>
      <c r="F39" s="105"/>
      <c r="G39" s="45"/>
      <c r="H39" s="45"/>
      <c r="I39" s="45"/>
      <c r="J39" s="45"/>
      <c r="K39" s="49"/>
      <c r="L39" s="49"/>
      <c r="M39" s="45"/>
      <c r="N39" s="45"/>
      <c r="O39" s="45"/>
      <c r="P39" s="45"/>
      <c r="Q39" s="45"/>
      <c r="R39" s="45"/>
      <c r="S39" s="45"/>
      <c r="T39" s="45"/>
      <c r="U39" s="45"/>
      <c r="V39" s="45"/>
      <c r="W39" s="45"/>
      <c r="X39" s="45"/>
      <c r="Y39" s="45"/>
      <c r="Z39" s="45"/>
      <c r="AA39" s="45"/>
      <c r="AB39" s="45"/>
      <c r="AC39" s="45"/>
      <c r="AD39" s="45"/>
      <c r="AE39" s="45"/>
      <c r="AF39" s="45"/>
      <c r="AG39" s="45"/>
      <c r="AH39" s="45"/>
      <c r="AI39" s="45"/>
    </row>
    <row r="40">
      <c r="A40" s="45"/>
      <c r="B40" s="109"/>
      <c r="C40" s="46"/>
      <c r="D40" s="45"/>
      <c r="E40" s="137"/>
      <c r="F40" s="105"/>
      <c r="G40" s="45"/>
      <c r="H40" s="45"/>
      <c r="I40" s="45"/>
      <c r="J40" s="45"/>
      <c r="K40" s="49"/>
      <c r="L40" s="49"/>
      <c r="M40" s="45"/>
      <c r="N40" s="45"/>
      <c r="O40" s="45"/>
      <c r="P40" s="45"/>
      <c r="Q40" s="45"/>
      <c r="R40" s="45"/>
      <c r="S40" s="45"/>
      <c r="T40" s="45"/>
      <c r="U40" s="45"/>
      <c r="V40" s="45"/>
      <c r="W40" s="45"/>
      <c r="X40" s="45"/>
      <c r="Y40" s="45"/>
      <c r="Z40" s="45"/>
      <c r="AA40" s="45"/>
      <c r="AB40" s="45"/>
      <c r="AC40" s="45"/>
      <c r="AD40" s="45"/>
      <c r="AE40" s="45"/>
      <c r="AF40" s="45"/>
      <c r="AG40" s="45"/>
      <c r="AH40" s="45"/>
      <c r="AI40" s="45"/>
    </row>
    <row r="41">
      <c r="A41" s="45"/>
      <c r="B41" s="109"/>
      <c r="C41" s="46"/>
      <c r="D41" s="45"/>
      <c r="E41" s="137"/>
      <c r="F41" s="105"/>
      <c r="G41" s="45"/>
      <c r="H41" s="45"/>
      <c r="I41" s="45"/>
      <c r="J41" s="45"/>
      <c r="K41" s="49"/>
      <c r="L41" s="49"/>
      <c r="M41" s="45"/>
      <c r="N41" s="45"/>
      <c r="O41" s="45"/>
      <c r="P41" s="45"/>
      <c r="Q41" s="45"/>
      <c r="R41" s="45"/>
      <c r="S41" s="45"/>
      <c r="T41" s="45"/>
      <c r="U41" s="45"/>
      <c r="V41" s="45"/>
      <c r="W41" s="45"/>
      <c r="X41" s="45"/>
      <c r="Y41" s="45"/>
      <c r="Z41" s="45"/>
      <c r="AA41" s="45"/>
      <c r="AB41" s="45"/>
      <c r="AC41" s="45"/>
      <c r="AD41" s="45"/>
      <c r="AE41" s="45"/>
      <c r="AF41" s="45"/>
      <c r="AG41" s="45"/>
      <c r="AH41" s="45"/>
      <c r="AI41" s="45"/>
    </row>
    <row r="42">
      <c r="A42" s="45"/>
      <c r="B42" s="109"/>
      <c r="C42" s="46"/>
      <c r="D42" s="45"/>
      <c r="E42" s="137"/>
      <c r="F42" s="105"/>
      <c r="G42" s="45"/>
      <c r="H42" s="45"/>
      <c r="I42" s="45"/>
      <c r="J42" s="45"/>
      <c r="K42" s="49"/>
      <c r="L42" s="49"/>
      <c r="M42" s="45"/>
      <c r="N42" s="45"/>
      <c r="O42" s="45"/>
      <c r="P42" s="45"/>
      <c r="Q42" s="45"/>
      <c r="R42" s="45"/>
      <c r="S42" s="45"/>
      <c r="T42" s="45"/>
      <c r="U42" s="45"/>
      <c r="V42" s="45"/>
      <c r="W42" s="45"/>
      <c r="X42" s="45"/>
      <c r="Y42" s="45"/>
      <c r="Z42" s="45"/>
      <c r="AA42" s="45"/>
      <c r="AB42" s="45"/>
      <c r="AC42" s="45"/>
      <c r="AD42" s="45"/>
      <c r="AE42" s="45"/>
      <c r="AF42" s="45"/>
      <c r="AG42" s="45"/>
      <c r="AH42" s="45"/>
      <c r="AI42" s="45"/>
    </row>
    <row r="43">
      <c r="A43" s="45"/>
      <c r="B43" s="109"/>
      <c r="C43" s="46"/>
      <c r="D43" s="45"/>
      <c r="E43" s="137"/>
      <c r="F43" s="105"/>
      <c r="G43" s="45"/>
      <c r="H43" s="45"/>
      <c r="I43" s="45"/>
      <c r="J43" s="45"/>
      <c r="K43" s="49"/>
      <c r="L43" s="49"/>
      <c r="M43" s="45"/>
      <c r="N43" s="45"/>
      <c r="O43" s="45"/>
      <c r="P43" s="45"/>
      <c r="Q43" s="45"/>
      <c r="R43" s="45"/>
      <c r="S43" s="45"/>
      <c r="T43" s="45"/>
      <c r="U43" s="45"/>
      <c r="V43" s="45"/>
      <c r="W43" s="45"/>
      <c r="X43" s="45"/>
      <c r="Y43" s="45"/>
      <c r="Z43" s="45"/>
      <c r="AA43" s="45"/>
      <c r="AB43" s="45"/>
      <c r="AC43" s="45"/>
      <c r="AD43" s="45"/>
      <c r="AE43" s="45"/>
      <c r="AF43" s="45"/>
      <c r="AG43" s="45"/>
      <c r="AH43" s="45"/>
      <c r="AI43" s="45"/>
    </row>
    <row r="44">
      <c r="A44" s="45"/>
      <c r="B44" s="109"/>
      <c r="C44" s="46"/>
      <c r="D44" s="45"/>
      <c r="E44" s="137"/>
      <c r="F44" s="105"/>
      <c r="G44" s="45"/>
      <c r="H44" s="45"/>
      <c r="I44" s="45"/>
      <c r="J44" s="45"/>
      <c r="K44" s="49"/>
      <c r="L44" s="49"/>
      <c r="M44" s="45"/>
      <c r="N44" s="45"/>
      <c r="O44" s="45"/>
      <c r="P44" s="45"/>
      <c r="Q44" s="45"/>
      <c r="R44" s="45"/>
      <c r="S44" s="45"/>
      <c r="T44" s="45"/>
      <c r="U44" s="45"/>
      <c r="V44" s="45"/>
      <c r="W44" s="45"/>
      <c r="X44" s="45"/>
      <c r="Y44" s="45"/>
      <c r="Z44" s="45"/>
      <c r="AA44" s="45"/>
      <c r="AB44" s="45"/>
      <c r="AC44" s="45"/>
      <c r="AD44" s="45"/>
      <c r="AE44" s="45"/>
      <c r="AF44" s="45"/>
      <c r="AG44" s="45"/>
      <c r="AH44" s="45"/>
      <c r="AI44" s="45"/>
    </row>
    <row r="45">
      <c r="A45" s="45"/>
      <c r="B45" s="109"/>
      <c r="C45" s="46"/>
      <c r="D45" s="45"/>
      <c r="E45" s="137"/>
      <c r="F45" s="105"/>
      <c r="G45" s="45"/>
      <c r="H45" s="45"/>
      <c r="I45" s="45"/>
      <c r="J45" s="45"/>
      <c r="K45" s="49"/>
      <c r="L45" s="49"/>
      <c r="M45" s="45"/>
      <c r="N45" s="45"/>
      <c r="O45" s="45"/>
      <c r="P45" s="45"/>
      <c r="Q45" s="45"/>
      <c r="R45" s="45"/>
      <c r="S45" s="45"/>
      <c r="T45" s="45"/>
      <c r="U45" s="45"/>
      <c r="V45" s="45"/>
      <c r="W45" s="45"/>
      <c r="X45" s="45"/>
      <c r="Y45" s="45"/>
      <c r="Z45" s="45"/>
      <c r="AA45" s="45"/>
      <c r="AB45" s="45"/>
      <c r="AC45" s="45"/>
      <c r="AD45" s="45"/>
      <c r="AE45" s="45"/>
      <c r="AF45" s="45"/>
      <c r="AG45" s="45"/>
      <c r="AH45" s="45"/>
      <c r="AI45" s="45"/>
    </row>
    <row r="46">
      <c r="A46" s="45"/>
      <c r="B46" s="109"/>
      <c r="C46" s="46"/>
      <c r="D46" s="45"/>
      <c r="E46" s="137"/>
      <c r="F46" s="105"/>
      <c r="G46" s="45"/>
      <c r="H46" s="45"/>
      <c r="I46" s="45"/>
      <c r="J46" s="45"/>
      <c r="K46" s="49"/>
      <c r="L46" s="49"/>
      <c r="M46" s="45"/>
      <c r="N46" s="45"/>
      <c r="O46" s="45"/>
      <c r="P46" s="45"/>
      <c r="Q46" s="45"/>
      <c r="R46" s="45"/>
      <c r="S46" s="45"/>
      <c r="T46" s="45"/>
      <c r="U46" s="45"/>
      <c r="V46" s="45"/>
      <c r="W46" s="45"/>
      <c r="X46" s="45"/>
      <c r="Y46" s="45"/>
      <c r="Z46" s="45"/>
      <c r="AA46" s="45"/>
      <c r="AB46" s="45"/>
      <c r="AC46" s="45"/>
      <c r="AD46" s="45"/>
      <c r="AE46" s="45"/>
      <c r="AF46" s="45"/>
      <c r="AG46" s="45"/>
      <c r="AH46" s="45"/>
      <c r="AI46" s="45"/>
    </row>
    <row r="47">
      <c r="A47" s="45"/>
      <c r="B47" s="109"/>
      <c r="C47" s="46"/>
      <c r="D47" s="45"/>
      <c r="E47" s="137"/>
      <c r="F47" s="105"/>
      <c r="G47" s="45"/>
      <c r="H47" s="45"/>
      <c r="I47" s="45"/>
      <c r="J47" s="45"/>
      <c r="K47" s="49"/>
      <c r="L47" s="49"/>
      <c r="M47" s="45"/>
      <c r="N47" s="45"/>
      <c r="O47" s="45"/>
      <c r="P47" s="45"/>
      <c r="Q47" s="45"/>
      <c r="R47" s="45"/>
      <c r="S47" s="45"/>
      <c r="T47" s="45"/>
      <c r="U47" s="45"/>
      <c r="V47" s="45"/>
      <c r="W47" s="45"/>
      <c r="X47" s="45"/>
      <c r="Y47" s="45"/>
      <c r="Z47" s="45"/>
      <c r="AA47" s="45"/>
      <c r="AB47" s="45"/>
      <c r="AC47" s="45"/>
      <c r="AD47" s="45"/>
      <c r="AE47" s="45"/>
      <c r="AF47" s="45"/>
      <c r="AG47" s="45"/>
      <c r="AH47" s="45"/>
      <c r="AI47" s="45"/>
    </row>
    <row r="48">
      <c r="A48" s="45"/>
      <c r="B48" s="109"/>
      <c r="C48" s="46"/>
      <c r="D48" s="45"/>
      <c r="E48" s="137"/>
      <c r="F48" s="105"/>
      <c r="G48" s="45"/>
      <c r="H48" s="45"/>
      <c r="I48" s="45"/>
      <c r="J48" s="45"/>
      <c r="K48" s="49"/>
      <c r="L48" s="49"/>
      <c r="M48" s="45"/>
      <c r="N48" s="45"/>
      <c r="O48" s="45"/>
      <c r="P48" s="45"/>
      <c r="Q48" s="45"/>
      <c r="R48" s="45"/>
      <c r="S48" s="45"/>
      <c r="T48" s="45"/>
      <c r="U48" s="45"/>
      <c r="V48" s="45"/>
      <c r="W48" s="45"/>
      <c r="X48" s="45"/>
      <c r="Y48" s="45"/>
      <c r="Z48" s="45"/>
      <c r="AA48" s="45"/>
      <c r="AB48" s="45"/>
      <c r="AC48" s="45"/>
      <c r="AD48" s="45"/>
      <c r="AE48" s="45"/>
      <c r="AF48" s="45"/>
      <c r="AG48" s="45"/>
      <c r="AH48" s="45"/>
      <c r="AI48" s="45"/>
    </row>
    <row r="49">
      <c r="A49" s="45"/>
      <c r="B49" s="109"/>
      <c r="C49" s="46"/>
      <c r="D49" s="45"/>
      <c r="E49" s="137"/>
      <c r="F49" s="105"/>
      <c r="G49" s="45"/>
      <c r="H49" s="45"/>
      <c r="I49" s="45"/>
      <c r="J49" s="45"/>
      <c r="K49" s="49"/>
      <c r="L49" s="49"/>
      <c r="M49" s="45"/>
      <c r="N49" s="45"/>
      <c r="O49" s="45"/>
      <c r="P49" s="45"/>
      <c r="Q49" s="45"/>
      <c r="R49" s="45"/>
      <c r="S49" s="45"/>
      <c r="T49" s="45"/>
      <c r="U49" s="45"/>
      <c r="V49" s="45"/>
      <c r="W49" s="45"/>
      <c r="X49" s="45"/>
      <c r="Y49" s="45"/>
      <c r="Z49" s="45"/>
      <c r="AA49" s="45"/>
      <c r="AB49" s="45"/>
      <c r="AC49" s="45"/>
      <c r="AD49" s="45"/>
      <c r="AE49" s="45"/>
      <c r="AF49" s="45"/>
      <c r="AG49" s="45"/>
      <c r="AH49" s="45"/>
      <c r="AI49" s="45"/>
    </row>
    <row r="50">
      <c r="A50" s="45"/>
      <c r="B50" s="109"/>
      <c r="C50" s="46"/>
      <c r="D50" s="45"/>
      <c r="E50" s="137"/>
      <c r="F50" s="105"/>
      <c r="G50" s="45"/>
      <c r="H50" s="45"/>
      <c r="I50" s="45"/>
      <c r="J50" s="45"/>
      <c r="K50" s="49"/>
      <c r="L50" s="49"/>
      <c r="M50" s="45"/>
      <c r="N50" s="45"/>
      <c r="O50" s="45"/>
      <c r="P50" s="45"/>
      <c r="Q50" s="45"/>
      <c r="R50" s="45"/>
      <c r="S50" s="45"/>
      <c r="T50" s="45"/>
      <c r="U50" s="45"/>
      <c r="V50" s="45"/>
      <c r="W50" s="45"/>
      <c r="X50" s="45"/>
      <c r="Y50" s="45"/>
      <c r="Z50" s="45"/>
      <c r="AA50" s="45"/>
      <c r="AB50" s="45"/>
      <c r="AC50" s="45"/>
      <c r="AD50" s="45"/>
      <c r="AE50" s="45"/>
      <c r="AF50" s="45"/>
      <c r="AG50" s="45"/>
      <c r="AH50" s="45"/>
      <c r="AI50" s="45"/>
    </row>
    <row r="51">
      <c r="A51" s="45"/>
      <c r="B51" s="109"/>
      <c r="C51" s="46"/>
      <c r="D51" s="45"/>
      <c r="E51" s="137"/>
      <c r="F51" s="105"/>
      <c r="G51" s="45"/>
      <c r="H51" s="45"/>
      <c r="I51" s="45"/>
      <c r="J51" s="45"/>
      <c r="K51" s="49"/>
      <c r="L51" s="49"/>
      <c r="M51" s="45"/>
      <c r="N51" s="45"/>
      <c r="O51" s="45"/>
      <c r="P51" s="45"/>
      <c r="Q51" s="45"/>
      <c r="R51" s="45"/>
      <c r="S51" s="45"/>
      <c r="T51" s="45"/>
      <c r="U51" s="45"/>
      <c r="V51" s="45"/>
      <c r="W51" s="45"/>
      <c r="X51" s="45"/>
      <c r="Y51" s="45"/>
      <c r="Z51" s="45"/>
      <c r="AA51" s="45"/>
      <c r="AB51" s="45"/>
      <c r="AC51" s="45"/>
      <c r="AD51" s="45"/>
      <c r="AE51" s="45"/>
      <c r="AF51" s="45"/>
      <c r="AG51" s="45"/>
      <c r="AH51" s="45"/>
      <c r="AI51" s="45"/>
    </row>
    <row r="52">
      <c r="A52" s="45"/>
      <c r="B52" s="109"/>
      <c r="C52" s="46"/>
      <c r="D52" s="45"/>
      <c r="E52" s="137"/>
      <c r="F52" s="105"/>
      <c r="G52" s="45"/>
      <c r="H52" s="45"/>
      <c r="I52" s="45"/>
      <c r="J52" s="45"/>
      <c r="K52" s="49"/>
      <c r="L52" s="49"/>
      <c r="M52" s="45"/>
      <c r="N52" s="45"/>
      <c r="O52" s="45"/>
      <c r="P52" s="45"/>
      <c r="Q52" s="45"/>
      <c r="R52" s="45"/>
      <c r="S52" s="45"/>
      <c r="T52" s="45"/>
      <c r="U52" s="45"/>
      <c r="V52" s="45"/>
      <c r="W52" s="45"/>
      <c r="X52" s="45"/>
      <c r="Y52" s="45"/>
      <c r="Z52" s="45"/>
      <c r="AA52" s="45"/>
      <c r="AB52" s="45"/>
      <c r="AC52" s="45"/>
      <c r="AD52" s="45"/>
      <c r="AE52" s="45"/>
      <c r="AF52" s="45"/>
      <c r="AG52" s="45"/>
      <c r="AH52" s="45"/>
      <c r="AI52" s="45"/>
    </row>
    <row r="53">
      <c r="A53" s="45"/>
      <c r="B53" s="109"/>
      <c r="C53" s="46"/>
      <c r="D53" s="45"/>
      <c r="E53" s="137"/>
      <c r="F53" s="105"/>
      <c r="G53" s="45"/>
      <c r="H53" s="45"/>
      <c r="I53" s="45"/>
      <c r="J53" s="45"/>
      <c r="K53" s="49"/>
      <c r="L53" s="49"/>
      <c r="M53" s="45"/>
      <c r="N53" s="45"/>
      <c r="O53" s="45"/>
      <c r="P53" s="45"/>
      <c r="Q53" s="45"/>
      <c r="R53" s="45"/>
      <c r="S53" s="45"/>
      <c r="T53" s="45"/>
      <c r="U53" s="45"/>
      <c r="V53" s="45"/>
      <c r="W53" s="45"/>
      <c r="X53" s="45"/>
      <c r="Y53" s="45"/>
      <c r="Z53" s="45"/>
      <c r="AA53" s="45"/>
      <c r="AB53" s="45"/>
      <c r="AC53" s="45"/>
      <c r="AD53" s="45"/>
      <c r="AE53" s="45"/>
      <c r="AF53" s="45"/>
      <c r="AG53" s="45"/>
      <c r="AH53" s="45"/>
      <c r="AI53" s="45"/>
    </row>
    <row r="54">
      <c r="A54" s="45"/>
      <c r="B54" s="109"/>
      <c r="C54" s="46"/>
      <c r="D54" s="45"/>
      <c r="E54" s="137"/>
      <c r="F54" s="105"/>
      <c r="G54" s="45"/>
      <c r="H54" s="45"/>
      <c r="I54" s="45"/>
      <c r="J54" s="45"/>
      <c r="K54" s="49"/>
      <c r="L54" s="49"/>
      <c r="M54" s="45"/>
      <c r="N54" s="45"/>
      <c r="O54" s="45"/>
      <c r="P54" s="45"/>
      <c r="Q54" s="45"/>
      <c r="R54" s="45"/>
      <c r="S54" s="45"/>
      <c r="T54" s="45"/>
      <c r="U54" s="45"/>
      <c r="V54" s="45"/>
      <c r="W54" s="45"/>
      <c r="X54" s="45"/>
      <c r="Y54" s="45"/>
      <c r="Z54" s="45"/>
      <c r="AA54" s="45"/>
      <c r="AB54" s="45"/>
      <c r="AC54" s="45"/>
      <c r="AD54" s="45"/>
      <c r="AE54" s="45"/>
      <c r="AF54" s="45"/>
      <c r="AG54" s="45"/>
      <c r="AH54" s="45"/>
      <c r="AI54" s="45"/>
    </row>
    <row r="55">
      <c r="A55" s="45"/>
      <c r="B55" s="109"/>
      <c r="C55" s="46"/>
      <c r="D55" s="45"/>
      <c r="E55" s="137"/>
      <c r="F55" s="105"/>
      <c r="G55" s="45"/>
      <c r="H55" s="45"/>
      <c r="I55" s="45"/>
      <c r="J55" s="45"/>
      <c r="K55" s="49"/>
      <c r="L55" s="49"/>
      <c r="M55" s="45"/>
      <c r="N55" s="45"/>
      <c r="O55" s="45"/>
      <c r="P55" s="45"/>
      <c r="Q55" s="45"/>
      <c r="R55" s="45"/>
      <c r="S55" s="45"/>
      <c r="T55" s="45"/>
      <c r="U55" s="45"/>
      <c r="V55" s="45"/>
      <c r="W55" s="45"/>
      <c r="X55" s="45"/>
      <c r="Y55" s="45"/>
      <c r="Z55" s="45"/>
      <c r="AA55" s="45"/>
      <c r="AB55" s="45"/>
      <c r="AC55" s="45"/>
      <c r="AD55" s="45"/>
      <c r="AE55" s="45"/>
      <c r="AF55" s="45"/>
      <c r="AG55" s="45"/>
      <c r="AH55" s="45"/>
      <c r="AI55" s="45"/>
    </row>
    <row r="56">
      <c r="A56" s="45"/>
      <c r="B56" s="109"/>
      <c r="C56" s="46"/>
      <c r="D56" s="45"/>
      <c r="E56" s="137"/>
      <c r="F56" s="105"/>
      <c r="G56" s="45"/>
      <c r="H56" s="45"/>
      <c r="I56" s="45"/>
      <c r="J56" s="45"/>
      <c r="K56" s="49"/>
      <c r="L56" s="49"/>
      <c r="M56" s="45"/>
      <c r="N56" s="45"/>
      <c r="O56" s="45"/>
      <c r="P56" s="45"/>
      <c r="Q56" s="45"/>
      <c r="R56" s="45"/>
      <c r="S56" s="45"/>
      <c r="T56" s="45"/>
      <c r="U56" s="45"/>
      <c r="V56" s="45"/>
      <c r="W56" s="45"/>
      <c r="X56" s="45"/>
      <c r="Y56" s="45"/>
      <c r="Z56" s="45"/>
      <c r="AA56" s="45"/>
      <c r="AB56" s="45"/>
      <c r="AC56" s="45"/>
      <c r="AD56" s="45"/>
      <c r="AE56" s="45"/>
      <c r="AF56" s="45"/>
      <c r="AG56" s="45"/>
      <c r="AH56" s="45"/>
      <c r="AI56" s="45"/>
    </row>
    <row r="57">
      <c r="A57" s="45"/>
      <c r="B57" s="109"/>
      <c r="C57" s="46"/>
      <c r="D57" s="45"/>
      <c r="E57" s="137"/>
      <c r="F57" s="105"/>
      <c r="G57" s="45"/>
      <c r="H57" s="45"/>
      <c r="I57" s="45"/>
      <c r="J57" s="45"/>
      <c r="K57" s="49"/>
      <c r="L57" s="49"/>
      <c r="M57" s="45"/>
      <c r="N57" s="45"/>
      <c r="O57" s="45"/>
      <c r="P57" s="45"/>
      <c r="Q57" s="45"/>
      <c r="R57" s="45"/>
      <c r="S57" s="45"/>
      <c r="T57" s="45"/>
      <c r="U57" s="45"/>
      <c r="V57" s="45"/>
      <c r="W57" s="45"/>
      <c r="X57" s="45"/>
      <c r="Y57" s="45"/>
      <c r="Z57" s="45"/>
      <c r="AA57" s="45"/>
      <c r="AB57" s="45"/>
      <c r="AC57" s="45"/>
      <c r="AD57" s="45"/>
      <c r="AE57" s="45"/>
      <c r="AF57" s="45"/>
      <c r="AG57" s="45"/>
      <c r="AH57" s="45"/>
      <c r="AI57" s="45"/>
    </row>
    <row r="58">
      <c r="A58" s="45"/>
      <c r="B58" s="109"/>
      <c r="C58" s="46"/>
      <c r="D58" s="45"/>
      <c r="E58" s="137"/>
      <c r="F58" s="105"/>
      <c r="G58" s="45"/>
      <c r="H58" s="45"/>
      <c r="I58" s="45"/>
      <c r="J58" s="45"/>
      <c r="K58" s="49"/>
      <c r="L58" s="49"/>
      <c r="M58" s="45"/>
      <c r="N58" s="45"/>
      <c r="O58" s="45"/>
      <c r="P58" s="45"/>
      <c r="Q58" s="45"/>
      <c r="R58" s="45"/>
      <c r="S58" s="45"/>
      <c r="T58" s="45"/>
      <c r="U58" s="45"/>
      <c r="V58" s="45"/>
      <c r="W58" s="45"/>
      <c r="X58" s="45"/>
      <c r="Y58" s="45"/>
      <c r="Z58" s="45"/>
      <c r="AA58" s="45"/>
      <c r="AB58" s="45"/>
      <c r="AC58" s="45"/>
      <c r="AD58" s="45"/>
      <c r="AE58" s="45"/>
      <c r="AF58" s="45"/>
      <c r="AG58" s="45"/>
      <c r="AH58" s="45"/>
      <c r="AI58" s="45"/>
    </row>
    <row r="59">
      <c r="A59" s="45"/>
      <c r="B59" s="109"/>
      <c r="C59" s="46"/>
      <c r="D59" s="45"/>
      <c r="E59" s="137"/>
      <c r="F59" s="105"/>
      <c r="G59" s="45"/>
      <c r="H59" s="45"/>
      <c r="I59" s="45"/>
      <c r="J59" s="45"/>
      <c r="K59" s="49"/>
      <c r="L59" s="49"/>
      <c r="M59" s="45"/>
      <c r="N59" s="45"/>
      <c r="O59" s="45"/>
      <c r="P59" s="45"/>
      <c r="Q59" s="45"/>
      <c r="R59" s="45"/>
      <c r="S59" s="45"/>
      <c r="T59" s="45"/>
      <c r="U59" s="45"/>
      <c r="V59" s="45"/>
      <c r="W59" s="45"/>
      <c r="X59" s="45"/>
      <c r="Y59" s="45"/>
      <c r="Z59" s="45"/>
      <c r="AA59" s="45"/>
      <c r="AB59" s="45"/>
      <c r="AC59" s="45"/>
      <c r="AD59" s="45"/>
      <c r="AE59" s="45"/>
      <c r="AF59" s="45"/>
      <c r="AG59" s="45"/>
      <c r="AH59" s="45"/>
      <c r="AI59" s="45"/>
    </row>
    <row r="60">
      <c r="A60" s="45"/>
      <c r="B60" s="109"/>
      <c r="C60" s="46"/>
      <c r="D60" s="45"/>
      <c r="E60" s="137"/>
      <c r="F60" s="105"/>
      <c r="G60" s="45"/>
      <c r="H60" s="45"/>
      <c r="I60" s="45"/>
      <c r="J60" s="45"/>
      <c r="K60" s="49"/>
      <c r="L60" s="49"/>
      <c r="M60" s="45"/>
      <c r="N60" s="45"/>
      <c r="O60" s="45"/>
      <c r="P60" s="45"/>
      <c r="Q60" s="45"/>
      <c r="R60" s="45"/>
      <c r="S60" s="45"/>
      <c r="T60" s="45"/>
      <c r="U60" s="45"/>
      <c r="V60" s="45"/>
      <c r="W60" s="45"/>
      <c r="X60" s="45"/>
      <c r="Y60" s="45"/>
      <c r="Z60" s="45"/>
      <c r="AA60" s="45"/>
      <c r="AB60" s="45"/>
      <c r="AC60" s="45"/>
      <c r="AD60" s="45"/>
      <c r="AE60" s="45"/>
      <c r="AF60" s="45"/>
      <c r="AG60" s="45"/>
      <c r="AH60" s="45"/>
      <c r="AI60" s="45"/>
    </row>
    <row r="61">
      <c r="A61" s="45"/>
      <c r="B61" s="109"/>
      <c r="C61" s="46"/>
      <c r="D61" s="45"/>
      <c r="E61" s="137"/>
      <c r="F61" s="105"/>
      <c r="G61" s="45"/>
      <c r="H61" s="45"/>
      <c r="I61" s="45"/>
      <c r="J61" s="45"/>
      <c r="K61" s="49"/>
      <c r="L61" s="49"/>
      <c r="M61" s="45"/>
      <c r="N61" s="45"/>
      <c r="O61" s="45"/>
      <c r="P61" s="45"/>
      <c r="Q61" s="45"/>
      <c r="R61" s="45"/>
      <c r="S61" s="45"/>
      <c r="T61" s="45"/>
      <c r="U61" s="45"/>
      <c r="V61" s="45"/>
      <c r="W61" s="45"/>
      <c r="X61" s="45"/>
      <c r="Y61" s="45"/>
      <c r="Z61" s="45"/>
      <c r="AA61" s="45"/>
      <c r="AB61" s="45"/>
      <c r="AC61" s="45"/>
      <c r="AD61" s="45"/>
      <c r="AE61" s="45"/>
      <c r="AF61" s="45"/>
      <c r="AG61" s="45"/>
      <c r="AH61" s="45"/>
      <c r="AI61" s="45"/>
    </row>
    <row r="62">
      <c r="A62" s="45"/>
      <c r="B62" s="109"/>
      <c r="C62" s="46"/>
      <c r="D62" s="45"/>
      <c r="E62" s="137"/>
      <c r="F62" s="105"/>
      <c r="G62" s="45"/>
      <c r="H62" s="45"/>
      <c r="I62" s="45"/>
      <c r="J62" s="45"/>
      <c r="K62" s="49"/>
      <c r="L62" s="49"/>
      <c r="M62" s="45"/>
      <c r="N62" s="45"/>
      <c r="O62" s="45"/>
      <c r="P62" s="45"/>
      <c r="Q62" s="45"/>
      <c r="R62" s="45"/>
      <c r="S62" s="45"/>
      <c r="T62" s="45"/>
      <c r="U62" s="45"/>
      <c r="V62" s="45"/>
      <c r="W62" s="45"/>
      <c r="X62" s="45"/>
      <c r="Y62" s="45"/>
      <c r="Z62" s="45"/>
      <c r="AA62" s="45"/>
      <c r="AB62" s="45"/>
      <c r="AC62" s="45"/>
      <c r="AD62" s="45"/>
      <c r="AE62" s="45"/>
      <c r="AF62" s="45"/>
      <c r="AG62" s="45"/>
      <c r="AH62" s="45"/>
      <c r="AI62" s="45"/>
    </row>
    <row r="63">
      <c r="A63" s="45"/>
      <c r="B63" s="109"/>
      <c r="C63" s="46"/>
      <c r="D63" s="45"/>
      <c r="E63" s="137"/>
      <c r="F63" s="105"/>
      <c r="G63" s="45"/>
      <c r="H63" s="45"/>
      <c r="I63" s="45"/>
      <c r="J63" s="45"/>
      <c r="K63" s="49"/>
      <c r="L63" s="49"/>
      <c r="M63" s="45"/>
      <c r="N63" s="45"/>
      <c r="O63" s="45"/>
      <c r="P63" s="45"/>
      <c r="Q63" s="45"/>
      <c r="R63" s="45"/>
      <c r="S63" s="45"/>
      <c r="T63" s="45"/>
      <c r="U63" s="45"/>
      <c r="V63" s="45"/>
      <c r="W63" s="45"/>
      <c r="X63" s="45"/>
      <c r="Y63" s="45"/>
      <c r="Z63" s="45"/>
      <c r="AA63" s="45"/>
      <c r="AB63" s="45"/>
      <c r="AC63" s="45"/>
      <c r="AD63" s="45"/>
      <c r="AE63" s="45"/>
      <c r="AF63" s="45"/>
      <c r="AG63" s="45"/>
      <c r="AH63" s="45"/>
      <c r="AI63" s="45"/>
    </row>
    <row r="64">
      <c r="A64" s="45"/>
      <c r="B64" s="109"/>
      <c r="C64" s="46"/>
      <c r="D64" s="45"/>
      <c r="E64" s="137"/>
      <c r="F64" s="105"/>
      <c r="G64" s="45"/>
      <c r="H64" s="45"/>
      <c r="I64" s="45"/>
      <c r="J64" s="45"/>
      <c r="K64" s="49"/>
      <c r="L64" s="49"/>
      <c r="M64" s="45"/>
      <c r="N64" s="45"/>
      <c r="O64" s="45"/>
      <c r="P64" s="45"/>
      <c r="Q64" s="45"/>
      <c r="R64" s="45"/>
      <c r="S64" s="45"/>
      <c r="T64" s="45"/>
      <c r="U64" s="45"/>
      <c r="V64" s="45"/>
      <c r="W64" s="45"/>
      <c r="X64" s="45"/>
      <c r="Y64" s="45"/>
      <c r="Z64" s="45"/>
      <c r="AA64" s="45"/>
      <c r="AB64" s="45"/>
      <c r="AC64" s="45"/>
      <c r="AD64" s="45"/>
      <c r="AE64" s="45"/>
      <c r="AF64" s="45"/>
      <c r="AG64" s="45"/>
      <c r="AH64" s="45"/>
      <c r="AI64" s="45"/>
    </row>
    <row r="65">
      <c r="A65" s="45"/>
      <c r="B65" s="109"/>
      <c r="C65" s="46"/>
      <c r="D65" s="45"/>
      <c r="E65" s="137"/>
      <c r="F65" s="105"/>
      <c r="G65" s="45"/>
      <c r="H65" s="45"/>
      <c r="I65" s="45"/>
      <c r="J65" s="45"/>
      <c r="K65" s="49"/>
      <c r="L65" s="49"/>
      <c r="M65" s="45"/>
      <c r="N65" s="45"/>
      <c r="O65" s="45"/>
      <c r="P65" s="45"/>
      <c r="Q65" s="45"/>
      <c r="R65" s="45"/>
      <c r="S65" s="45"/>
      <c r="T65" s="45"/>
      <c r="U65" s="45"/>
      <c r="V65" s="45"/>
      <c r="W65" s="45"/>
      <c r="X65" s="45"/>
      <c r="Y65" s="45"/>
      <c r="Z65" s="45"/>
      <c r="AA65" s="45"/>
      <c r="AB65" s="45"/>
      <c r="AC65" s="45"/>
      <c r="AD65" s="45"/>
      <c r="AE65" s="45"/>
      <c r="AF65" s="45"/>
      <c r="AG65" s="45"/>
      <c r="AH65" s="45"/>
      <c r="AI65" s="45"/>
    </row>
    <row r="66">
      <c r="A66" s="45"/>
      <c r="B66" s="109"/>
      <c r="C66" s="46"/>
      <c r="D66" s="45"/>
      <c r="E66" s="137"/>
      <c r="F66" s="105"/>
      <c r="G66" s="45"/>
      <c r="H66" s="45"/>
      <c r="I66" s="45"/>
      <c r="J66" s="45"/>
      <c r="K66" s="49"/>
      <c r="L66" s="49"/>
      <c r="M66" s="45"/>
      <c r="N66" s="45"/>
      <c r="O66" s="45"/>
      <c r="P66" s="45"/>
      <c r="Q66" s="45"/>
      <c r="R66" s="45"/>
      <c r="S66" s="45"/>
      <c r="T66" s="45"/>
      <c r="U66" s="45"/>
      <c r="V66" s="45"/>
      <c r="W66" s="45"/>
      <c r="X66" s="45"/>
      <c r="Y66" s="45"/>
      <c r="Z66" s="45"/>
      <c r="AA66" s="45"/>
      <c r="AB66" s="45"/>
      <c r="AC66" s="45"/>
      <c r="AD66" s="45"/>
      <c r="AE66" s="45"/>
      <c r="AF66" s="45"/>
      <c r="AG66" s="45"/>
      <c r="AH66" s="45"/>
      <c r="AI66" s="45"/>
    </row>
    <row r="67">
      <c r="A67" s="45"/>
      <c r="B67" s="110"/>
      <c r="C67" s="46"/>
      <c r="D67" s="45"/>
      <c r="E67" s="137"/>
      <c r="F67" s="105"/>
      <c r="G67" s="45"/>
      <c r="H67" s="45"/>
      <c r="I67" s="45"/>
      <c r="J67" s="45"/>
      <c r="K67" s="49"/>
      <c r="L67" s="49"/>
      <c r="M67" s="45"/>
      <c r="N67" s="45"/>
      <c r="O67" s="45"/>
      <c r="P67" s="45"/>
      <c r="Q67" s="45"/>
      <c r="R67" s="45"/>
      <c r="S67" s="45"/>
      <c r="T67" s="45"/>
      <c r="U67" s="45"/>
      <c r="V67" s="45"/>
      <c r="W67" s="45"/>
      <c r="X67" s="45"/>
      <c r="Y67" s="45"/>
      <c r="Z67" s="45"/>
      <c r="AA67" s="45"/>
      <c r="AB67" s="45"/>
      <c r="AC67" s="45"/>
      <c r="AD67" s="45"/>
      <c r="AE67" s="45"/>
      <c r="AF67" s="45"/>
      <c r="AG67" s="45"/>
      <c r="AH67" s="45"/>
      <c r="AI67" s="45"/>
    </row>
    <row r="68">
      <c r="A68" s="45"/>
      <c r="B68" s="110"/>
      <c r="C68" s="46"/>
      <c r="D68" s="45"/>
      <c r="E68" s="137"/>
      <c r="F68" s="105"/>
      <c r="G68" s="45"/>
      <c r="H68" s="45"/>
      <c r="I68" s="45"/>
      <c r="J68" s="45"/>
      <c r="K68" s="49"/>
      <c r="L68" s="49"/>
      <c r="M68" s="45"/>
      <c r="N68" s="45"/>
      <c r="O68" s="45"/>
      <c r="P68" s="45"/>
      <c r="Q68" s="45"/>
      <c r="R68" s="45"/>
      <c r="S68" s="45"/>
      <c r="T68" s="45"/>
      <c r="U68" s="45"/>
      <c r="V68" s="45"/>
      <c r="W68" s="45"/>
      <c r="X68" s="45"/>
      <c r="Y68" s="45"/>
      <c r="Z68" s="45"/>
      <c r="AA68" s="45"/>
      <c r="AB68" s="45"/>
      <c r="AC68" s="45"/>
      <c r="AD68" s="45"/>
      <c r="AE68" s="45"/>
      <c r="AF68" s="45"/>
      <c r="AG68" s="45"/>
      <c r="AH68" s="45"/>
      <c r="AI68" s="45"/>
    </row>
    <row r="69">
      <c r="A69" s="45"/>
      <c r="B69" s="110"/>
      <c r="C69" s="46"/>
      <c r="D69" s="45"/>
      <c r="E69" s="137"/>
      <c r="F69" s="105"/>
      <c r="G69" s="45"/>
      <c r="H69" s="45"/>
      <c r="I69" s="45"/>
      <c r="J69" s="45"/>
      <c r="K69" s="49"/>
      <c r="L69" s="49"/>
      <c r="M69" s="45"/>
      <c r="N69" s="45"/>
      <c r="O69" s="45"/>
      <c r="P69" s="45"/>
      <c r="Q69" s="45"/>
      <c r="R69" s="45"/>
      <c r="S69" s="45"/>
      <c r="T69" s="45"/>
      <c r="U69" s="45"/>
      <c r="V69" s="45"/>
      <c r="W69" s="45"/>
      <c r="X69" s="45"/>
      <c r="Y69" s="45"/>
      <c r="Z69" s="45"/>
      <c r="AA69" s="45"/>
      <c r="AB69" s="45"/>
      <c r="AC69" s="45"/>
      <c r="AD69" s="45"/>
      <c r="AE69" s="45"/>
      <c r="AF69" s="45"/>
      <c r="AG69" s="45"/>
      <c r="AH69" s="45"/>
      <c r="AI69" s="45"/>
    </row>
    <row r="70">
      <c r="A70" s="45"/>
      <c r="B70" s="110"/>
      <c r="C70" s="46"/>
      <c r="D70" s="45"/>
      <c r="E70" s="137"/>
      <c r="F70" s="105"/>
      <c r="G70" s="45"/>
      <c r="H70" s="45"/>
      <c r="I70" s="45"/>
      <c r="J70" s="45"/>
      <c r="K70" s="49"/>
      <c r="L70" s="49"/>
      <c r="M70" s="45"/>
      <c r="N70" s="45"/>
      <c r="O70" s="45"/>
      <c r="P70" s="45"/>
      <c r="Q70" s="45"/>
      <c r="R70" s="45"/>
      <c r="S70" s="45"/>
      <c r="T70" s="45"/>
      <c r="U70" s="45"/>
      <c r="V70" s="45"/>
      <c r="W70" s="45"/>
      <c r="X70" s="45"/>
      <c r="Y70" s="45"/>
      <c r="Z70" s="45"/>
      <c r="AA70" s="45"/>
      <c r="AB70" s="45"/>
      <c r="AC70" s="45"/>
      <c r="AD70" s="45"/>
      <c r="AE70" s="45"/>
      <c r="AF70" s="45"/>
      <c r="AG70" s="45"/>
      <c r="AH70" s="45"/>
      <c r="AI70" s="45"/>
    </row>
    <row r="71">
      <c r="A71" s="45"/>
      <c r="B71" s="110"/>
      <c r="C71" s="46"/>
      <c r="D71" s="45"/>
      <c r="E71" s="137"/>
      <c r="F71" s="105"/>
      <c r="G71" s="45"/>
      <c r="H71" s="45"/>
      <c r="I71" s="45"/>
      <c r="J71" s="45"/>
      <c r="K71" s="49"/>
      <c r="L71" s="49"/>
      <c r="M71" s="45"/>
      <c r="N71" s="45"/>
      <c r="O71" s="45"/>
      <c r="P71" s="45"/>
      <c r="Q71" s="45"/>
      <c r="R71" s="45"/>
      <c r="S71" s="45"/>
      <c r="T71" s="45"/>
      <c r="U71" s="45"/>
      <c r="V71" s="45"/>
      <c r="W71" s="45"/>
      <c r="X71" s="45"/>
      <c r="Y71" s="45"/>
      <c r="Z71" s="45"/>
      <c r="AA71" s="45"/>
      <c r="AB71" s="45"/>
      <c r="AC71" s="45"/>
      <c r="AD71" s="45"/>
      <c r="AE71" s="45"/>
      <c r="AF71" s="45"/>
      <c r="AG71" s="45"/>
      <c r="AH71" s="45"/>
      <c r="AI71" s="45"/>
    </row>
    <row r="72">
      <c r="A72" s="45"/>
      <c r="B72" s="110"/>
      <c r="C72" s="46"/>
      <c r="D72" s="45"/>
      <c r="E72" s="137"/>
      <c r="F72" s="105"/>
      <c r="G72" s="45"/>
      <c r="H72" s="45"/>
      <c r="I72" s="45"/>
      <c r="J72" s="45"/>
      <c r="K72" s="49"/>
      <c r="L72" s="49"/>
      <c r="M72" s="45"/>
      <c r="N72" s="45"/>
      <c r="O72" s="45"/>
      <c r="P72" s="45"/>
      <c r="Q72" s="45"/>
      <c r="R72" s="45"/>
      <c r="S72" s="45"/>
      <c r="T72" s="45"/>
      <c r="U72" s="45"/>
      <c r="V72" s="45"/>
      <c r="W72" s="45"/>
      <c r="X72" s="45"/>
      <c r="Y72" s="45"/>
      <c r="Z72" s="45"/>
      <c r="AA72" s="45"/>
      <c r="AB72" s="45"/>
      <c r="AC72" s="45"/>
      <c r="AD72" s="45"/>
      <c r="AE72" s="45"/>
      <c r="AF72" s="45"/>
      <c r="AG72" s="45"/>
      <c r="AH72" s="45"/>
      <c r="AI72" s="45"/>
    </row>
    <row r="73">
      <c r="A73" s="45"/>
      <c r="B73" s="110"/>
      <c r="C73" s="46"/>
      <c r="D73" s="45"/>
      <c r="E73" s="137"/>
      <c r="F73" s="105"/>
      <c r="G73" s="45"/>
      <c r="H73" s="45"/>
      <c r="I73" s="45"/>
      <c r="J73" s="45"/>
      <c r="K73" s="49"/>
      <c r="L73" s="49"/>
      <c r="M73" s="45"/>
      <c r="N73" s="45"/>
      <c r="O73" s="45"/>
      <c r="P73" s="45"/>
      <c r="Q73" s="45"/>
      <c r="R73" s="45"/>
      <c r="S73" s="45"/>
      <c r="T73" s="45"/>
      <c r="U73" s="45"/>
      <c r="V73" s="45"/>
      <c r="W73" s="45"/>
      <c r="X73" s="45"/>
      <c r="Y73" s="45"/>
      <c r="Z73" s="45"/>
      <c r="AA73" s="45"/>
      <c r="AB73" s="45"/>
      <c r="AC73" s="45"/>
      <c r="AD73" s="45"/>
      <c r="AE73" s="45"/>
      <c r="AF73" s="45"/>
      <c r="AG73" s="45"/>
      <c r="AH73" s="45"/>
      <c r="AI73" s="45"/>
    </row>
    <row r="74">
      <c r="A74" s="45"/>
      <c r="B74" s="110"/>
      <c r="C74" s="46"/>
      <c r="D74" s="45"/>
      <c r="E74" s="137"/>
      <c r="F74" s="105"/>
      <c r="G74" s="45"/>
      <c r="H74" s="45"/>
      <c r="I74" s="45"/>
      <c r="J74" s="45"/>
      <c r="K74" s="49"/>
      <c r="L74" s="49"/>
      <c r="M74" s="45"/>
      <c r="N74" s="45"/>
      <c r="O74" s="45"/>
      <c r="P74" s="45"/>
      <c r="Q74" s="45"/>
      <c r="R74" s="45"/>
      <c r="S74" s="45"/>
      <c r="T74" s="45"/>
      <c r="U74" s="45"/>
      <c r="V74" s="45"/>
      <c r="W74" s="45"/>
      <c r="X74" s="45"/>
      <c r="Y74" s="45"/>
      <c r="Z74" s="45"/>
      <c r="AA74" s="45"/>
      <c r="AB74" s="45"/>
      <c r="AC74" s="45"/>
      <c r="AD74" s="45"/>
      <c r="AE74" s="45"/>
      <c r="AF74" s="45"/>
      <c r="AG74" s="45"/>
      <c r="AH74" s="45"/>
      <c r="AI74" s="45"/>
    </row>
    <row r="75">
      <c r="A75" s="45"/>
      <c r="B75" s="110"/>
      <c r="C75" s="46"/>
      <c r="D75" s="45"/>
      <c r="E75" s="137"/>
      <c r="F75" s="105"/>
      <c r="G75" s="45"/>
      <c r="H75" s="45"/>
      <c r="I75" s="45"/>
      <c r="J75" s="45"/>
      <c r="K75" s="49"/>
      <c r="L75" s="49"/>
      <c r="M75" s="45"/>
      <c r="N75" s="45"/>
      <c r="O75" s="45"/>
      <c r="P75" s="45"/>
      <c r="Q75" s="45"/>
      <c r="R75" s="45"/>
      <c r="S75" s="45"/>
      <c r="T75" s="45"/>
      <c r="U75" s="45"/>
      <c r="V75" s="45"/>
      <c r="W75" s="45"/>
      <c r="X75" s="45"/>
      <c r="Y75" s="45"/>
      <c r="Z75" s="45"/>
      <c r="AA75" s="45"/>
      <c r="AB75" s="45"/>
      <c r="AC75" s="45"/>
      <c r="AD75" s="45"/>
      <c r="AE75" s="45"/>
      <c r="AF75" s="45"/>
      <c r="AG75" s="45"/>
      <c r="AH75" s="45"/>
      <c r="AI75" s="45"/>
    </row>
    <row r="76">
      <c r="A76" s="45"/>
      <c r="B76" s="110"/>
      <c r="C76" s="46"/>
      <c r="D76" s="45"/>
      <c r="E76" s="137"/>
      <c r="F76" s="105"/>
      <c r="G76" s="45"/>
      <c r="H76" s="45"/>
      <c r="I76" s="45"/>
      <c r="J76" s="45"/>
      <c r="K76" s="49"/>
      <c r="L76" s="49"/>
      <c r="M76" s="45"/>
      <c r="N76" s="45"/>
      <c r="O76" s="45"/>
      <c r="P76" s="45"/>
      <c r="Q76" s="45"/>
      <c r="R76" s="45"/>
      <c r="S76" s="45"/>
      <c r="T76" s="45"/>
      <c r="U76" s="45"/>
      <c r="V76" s="45"/>
      <c r="W76" s="45"/>
      <c r="X76" s="45"/>
      <c r="Y76" s="45"/>
      <c r="Z76" s="45"/>
      <c r="AA76" s="45"/>
      <c r="AB76" s="45"/>
      <c r="AC76" s="45"/>
      <c r="AD76" s="45"/>
      <c r="AE76" s="45"/>
      <c r="AF76" s="45"/>
      <c r="AG76" s="45"/>
      <c r="AH76" s="45"/>
      <c r="AI76" s="45"/>
    </row>
    <row r="77">
      <c r="A77" s="45"/>
      <c r="B77" s="110"/>
      <c r="C77" s="46"/>
      <c r="D77" s="45"/>
      <c r="E77" s="137"/>
      <c r="F77" s="105"/>
      <c r="G77" s="45"/>
      <c r="H77" s="45"/>
      <c r="I77" s="45"/>
      <c r="J77" s="45"/>
      <c r="K77" s="49"/>
      <c r="L77" s="49"/>
      <c r="M77" s="45"/>
      <c r="N77" s="45"/>
      <c r="O77" s="45"/>
      <c r="P77" s="45"/>
      <c r="Q77" s="45"/>
      <c r="R77" s="45"/>
      <c r="S77" s="45"/>
      <c r="T77" s="45"/>
      <c r="U77" s="45"/>
      <c r="V77" s="45"/>
      <c r="W77" s="45"/>
      <c r="X77" s="45"/>
      <c r="Y77" s="45"/>
      <c r="Z77" s="45"/>
      <c r="AA77" s="45"/>
      <c r="AB77" s="45"/>
      <c r="AC77" s="45"/>
      <c r="AD77" s="45"/>
      <c r="AE77" s="45"/>
      <c r="AF77" s="45"/>
      <c r="AG77" s="45"/>
      <c r="AH77" s="45"/>
      <c r="AI77" s="45"/>
    </row>
    <row r="78">
      <c r="A78" s="45"/>
      <c r="B78" s="110"/>
      <c r="C78" s="46"/>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C79" s="46"/>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C80" s="46"/>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C81" s="46"/>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C82" s="46"/>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C83" s="46"/>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C84" s="46"/>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C85" s="46"/>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C86" s="46"/>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C87" s="46"/>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C88" s="46"/>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C89" s="46"/>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C90" s="45"/>
      <c r="D90" s="45"/>
      <c r="E90" s="45"/>
      <c r="F90" s="45"/>
      <c r="G90" s="45"/>
      <c r="H90" s="45"/>
      <c r="I90" s="45"/>
      <c r="J90" s="45"/>
      <c r="K90" s="46"/>
      <c r="L90" s="46"/>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C91" s="45"/>
      <c r="D91" s="45"/>
      <c r="E91" s="45"/>
      <c r="F91" s="45"/>
      <c r="G91" s="45"/>
      <c r="H91" s="45"/>
      <c r="I91" s="45"/>
      <c r="J91" s="45"/>
      <c r="K91" s="46"/>
      <c r="L91" s="46"/>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C92" s="45"/>
      <c r="D92" s="45"/>
      <c r="E92" s="45"/>
      <c r="F92" s="45"/>
      <c r="G92" s="45"/>
      <c r="H92" s="45"/>
      <c r="I92" s="45"/>
      <c r="J92" s="45"/>
      <c r="K92" s="46"/>
      <c r="L92" s="46"/>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C93" s="45"/>
      <c r="D93" s="45"/>
      <c r="E93" s="45"/>
      <c r="F93" s="45"/>
      <c r="G93" s="45"/>
      <c r="H93" s="45"/>
      <c r="I93" s="45"/>
      <c r="J93" s="45"/>
      <c r="K93" s="46"/>
      <c r="L93" s="46"/>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C94" s="45"/>
      <c r="D94" s="45"/>
      <c r="E94" s="45"/>
      <c r="F94" s="45"/>
      <c r="G94" s="45"/>
      <c r="H94" s="45"/>
      <c r="I94" s="45"/>
      <c r="J94" s="45"/>
      <c r="K94" s="46"/>
      <c r="L94" s="46"/>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C95" s="45"/>
      <c r="D95" s="45"/>
      <c r="E95" s="45"/>
      <c r="F95" s="45"/>
      <c r="G95" s="45"/>
      <c r="H95" s="45"/>
      <c r="I95" s="45"/>
      <c r="J95" s="45"/>
      <c r="K95" s="46"/>
      <c r="L95" s="46"/>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C96" s="45"/>
      <c r="D96" s="45"/>
      <c r="E96" s="45"/>
      <c r="F96" s="45"/>
      <c r="G96" s="45"/>
      <c r="H96" s="45"/>
      <c r="I96" s="45"/>
      <c r="J96" s="45"/>
      <c r="K96" s="46"/>
      <c r="L96" s="46"/>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C97" s="45"/>
      <c r="D97" s="45"/>
      <c r="E97" s="45"/>
      <c r="F97" s="45"/>
      <c r="G97" s="45"/>
      <c r="H97" s="45"/>
      <c r="I97" s="45"/>
      <c r="J97" s="45"/>
      <c r="K97" s="46"/>
      <c r="L97" s="46"/>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C98" s="45"/>
      <c r="D98" s="45"/>
      <c r="E98" s="45"/>
      <c r="F98" s="45"/>
      <c r="G98" s="45"/>
      <c r="H98" s="45"/>
      <c r="I98" s="45"/>
      <c r="J98" s="45"/>
      <c r="K98" s="46"/>
      <c r="L98" s="46"/>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C99" s="45"/>
      <c r="D99" s="45"/>
      <c r="E99" s="45"/>
      <c r="F99" s="45"/>
      <c r="G99" s="45"/>
      <c r="H99" s="45"/>
      <c r="I99" s="45"/>
      <c r="J99" s="45"/>
      <c r="K99" s="46"/>
      <c r="L99" s="46"/>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C100" s="45"/>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C101" s="45"/>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C102" s="45"/>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C103" s="45"/>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105" t="str">
        <f>IF(#REF!="Not Relevant","",IF(#REF!="Good","",IF(#REF!="Bad",1.33,1)))</f>
        <v>#REF!</v>
      </c>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45"/>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45"/>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4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45"/>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B1016" s="175"/>
      <c r="K1016" s="176"/>
      <c r="L1016" s="176"/>
    </row>
    <row r="1017">
      <c r="B1017" s="175"/>
      <c r="K1017" s="176"/>
      <c r="L1017" s="176"/>
    </row>
    <row r="1018">
      <c r="B1018" s="175"/>
      <c r="K1018" s="176"/>
      <c r="L1018" s="176"/>
    </row>
    <row r="1019">
      <c r="B1019" s="175"/>
      <c r="K1019" s="176"/>
      <c r="L1019" s="176"/>
    </row>
    <row r="1020">
      <c r="B1020" s="175"/>
      <c r="K1020" s="176"/>
      <c r="L1020" s="176"/>
    </row>
    <row r="1021">
      <c r="B1021" s="175"/>
      <c r="K1021" s="176"/>
      <c r="L1021" s="176"/>
    </row>
    <row r="1022">
      <c r="B1022" s="175"/>
      <c r="K1022" s="176"/>
      <c r="L1022" s="176"/>
    </row>
    <row r="1023">
      <c r="B1023" s="175"/>
      <c r="K1023" s="176"/>
      <c r="L1023" s="176"/>
    </row>
    <row r="1024">
      <c r="B1024" s="175"/>
      <c r="K1024" s="176"/>
      <c r="L1024" s="176"/>
    </row>
  </sheetData>
  <conditionalFormatting sqref="B3:B1024">
    <cfRule type="expression" dxfId="1" priority="1">
      <formula>$A3=true</formula>
    </cfRule>
  </conditionalFormatting>
  <conditionalFormatting sqref="A3:A1024 C3:L1024 N3:N1024 M18">
    <cfRule type="expression" dxfId="0" priority="2">
      <formula>$A3=true</formula>
    </cfRule>
  </conditionalFormatting>
  <conditionalFormatting sqref="M3:M1024">
    <cfRule type="containsText" dxfId="2" priority="3" operator="containsText" text="Done">
      <formula>NOT(ISERROR(SEARCH(("Done"),(M3))))</formula>
    </cfRule>
  </conditionalFormatting>
  <conditionalFormatting sqref="D2:D1024">
    <cfRule type="containsText" dxfId="3" priority="4" operator="containsText" text="Good">
      <formula>NOT(ISERROR(SEARCH(("Good"),(D2))))</formula>
    </cfRule>
  </conditionalFormatting>
  <conditionalFormatting sqref="D2:D1024">
    <cfRule type="containsText" dxfId="4" priority="5" operator="containsText" text="Bad">
      <formula>NOT(ISERROR(SEARCH(("Bad"),(D2))))</formula>
    </cfRule>
  </conditionalFormatting>
  <conditionalFormatting sqref="D2:D1024">
    <cfRule type="containsText" dxfId="5" priority="6" operator="containsText" text="Can be Improved">
      <formula>NOT(ISERROR(SEARCH(("Can be Improved"),(D2))))</formula>
    </cfRule>
  </conditionalFormatting>
  <conditionalFormatting sqref="A3:M111">
    <cfRule type="expression" dxfId="6" priority="7">
      <formula>or($D3="Good",$D3="Not relevant")</formula>
    </cfRule>
  </conditionalFormatting>
  <dataValidations>
    <dataValidation type="list" allowBlank="1" sqref="D3:D17 D19:D24">
      <formula1>"Good,Can be Improved,Bad,Not Relevant"</formula1>
    </dataValidation>
  </dataValidations>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3"/>
    <hyperlink r:id="rId12" ref="C14"/>
    <hyperlink r:id="rId13" ref="C15"/>
    <hyperlink r:id="rId14" ref="C16"/>
    <hyperlink r:id="rId15" ref="C17"/>
    <hyperlink r:id="rId16" ref="C19"/>
    <hyperlink r:id="rId17" ref="C20"/>
    <hyperlink r:id="rId18" ref="C21"/>
    <hyperlink r:id="rId19" ref="C22"/>
    <hyperlink r:id="rId20" ref="C23"/>
    <hyperlink r:id="rId21" ref="C24"/>
  </hyperlinks>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79.0"/>
    <col customWidth="1" min="3" max="3" width="10.25"/>
    <col customWidth="1" min="4" max="4" width="17.0"/>
    <col customWidth="1" hidden="1" min="5" max="5" width="10.88"/>
    <col customWidth="1" hidden="1" min="6" max="6" width="4.13"/>
    <col customWidth="1" min="7" max="7" width="9.13"/>
    <col customWidth="1" hidden="1" min="8" max="8" width="8.75"/>
    <col customWidth="1" min="9" max="9" width="8.75"/>
    <col customWidth="1" hidden="1" min="10" max="10" width="13.88"/>
    <col customWidth="1" hidden="1" min="11" max="12" width="9.5"/>
    <col customWidth="1" min="13" max="13" width="20.75"/>
    <col customWidth="1" min="14" max="14" width="113.63"/>
  </cols>
  <sheetData>
    <row r="1" ht="23.25" customHeight="1">
      <c r="A1" s="167" t="s">
        <v>121</v>
      </c>
      <c r="B1" s="113" t="s">
        <v>122</v>
      </c>
      <c r="C1" s="114" t="s">
        <v>32</v>
      </c>
      <c r="D1" s="114" t="s">
        <v>33</v>
      </c>
      <c r="E1" s="114" t="s">
        <v>34</v>
      </c>
      <c r="F1" s="115"/>
      <c r="G1" s="113" t="s">
        <v>35</v>
      </c>
      <c r="H1" s="114" t="s">
        <v>36</v>
      </c>
      <c r="I1" s="114" t="s">
        <v>36</v>
      </c>
      <c r="J1" s="114" t="s">
        <v>37</v>
      </c>
      <c r="K1" s="114" t="s">
        <v>38</v>
      </c>
      <c r="L1" s="114" t="s">
        <v>39</v>
      </c>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68" t="s">
        <v>9</v>
      </c>
      <c r="C2" s="169"/>
      <c r="D2" s="169"/>
      <c r="E2" s="169"/>
      <c r="F2" s="170"/>
      <c r="G2" s="170"/>
      <c r="H2" s="169"/>
      <c r="I2" s="169"/>
      <c r="J2" s="169"/>
      <c r="K2" s="169"/>
      <c r="L2" s="169"/>
      <c r="M2" s="170"/>
      <c r="N2" s="169"/>
      <c r="O2" s="169"/>
      <c r="P2" s="169"/>
      <c r="Q2" s="169"/>
      <c r="R2" s="169"/>
      <c r="S2" s="169"/>
      <c r="T2" s="169"/>
      <c r="U2" s="169"/>
      <c r="V2" s="169"/>
      <c r="W2" s="169"/>
      <c r="X2" s="169"/>
      <c r="Y2" s="169"/>
      <c r="Z2" s="169"/>
      <c r="AA2" s="169"/>
      <c r="AB2" s="169"/>
      <c r="AC2" s="169"/>
      <c r="AD2" s="169"/>
      <c r="AE2" s="169"/>
      <c r="AF2" s="169"/>
      <c r="AG2" s="169"/>
      <c r="AH2" s="169"/>
      <c r="AI2" s="169"/>
      <c r="AJ2" s="169"/>
    </row>
    <row r="3">
      <c r="A3" s="126" t="b">
        <v>0</v>
      </c>
      <c r="B3" s="171" t="s">
        <v>123</v>
      </c>
      <c r="C3" s="135" t="s">
        <v>32</v>
      </c>
      <c r="D3" s="129" t="s">
        <v>49</v>
      </c>
      <c r="E3" s="126">
        <f t="shared" ref="E3:E9" si="1">IF(D3="Not Relevant","",IF(D3="Good","",IF(D3="Bad",1.33,1)))</f>
        <v>1</v>
      </c>
      <c r="F3" s="130">
        <v>3.0</v>
      </c>
      <c r="G3" s="126" t="str">
        <f>IFERROR(__xludf.DUMMYFUNCTION("SPARKLINE(F3,{""charttype"",""bar"";""max"",3;""min"",1;""color1"",IF(F3=3,""#4078DD"",IF(F3=2,""#9CB7E9"",""#CED9EF""))})"),"")</f>
        <v/>
      </c>
      <c r="H3" s="126">
        <v>2.0</v>
      </c>
      <c r="I3" s="172" t="str">
        <f>IFERROR(__xludf.DUMMYFUNCTION("SPARKLINE(H3,{""charttype"",""bar"";""max"",3;""min"",1;""color1"",IF(H3=3,""#4078DD"",IF(H3=2,""#9CB7E9"",""#CED9EF""))})"),"")</f>
        <v/>
      </c>
      <c r="J3" s="126">
        <f t="shared" ref="J3:J9" si="2">IF(H3=1,3,IF(H3=2,2,1))</f>
        <v>2</v>
      </c>
      <c r="K3" s="100">
        <f t="shared" ref="K3:K9" si="3">ROUNDUP(((J3+F3)*E3),1)</f>
        <v>5</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105" t="b">
        <v>0</v>
      </c>
      <c r="B4" s="143" t="s">
        <v>124</v>
      </c>
      <c r="C4" s="135" t="s">
        <v>32</v>
      </c>
      <c r="D4" s="136" t="s">
        <v>49</v>
      </c>
      <c r="E4" s="105">
        <f t="shared" si="1"/>
        <v>1</v>
      </c>
      <c r="F4" s="137">
        <v>2.0</v>
      </c>
      <c r="G4" s="105" t="str">
        <f>IFERROR(__xludf.DUMMYFUNCTION("SPARKLINE(F4,{""charttype"",""bar"";""max"",3;""min"",1;""color1"",IF(F4=3,""#4078DD"",IF(F4=2,""#9CB7E9"",""#dddddd""))})"),"")</f>
        <v/>
      </c>
      <c r="H4" s="105">
        <v>1.0</v>
      </c>
      <c r="I4" s="172" t="str">
        <f>IFERROR(__xludf.DUMMYFUNCTION("SPARKLINE(H4,{""charttype"",""bar"";""max"",3;""min"",1;""color1"",IF(H4=3,""#4078DD"",IF(H4=2,""#9CB7E9"",""#CED9EF""))})"),"")</f>
        <v/>
      </c>
      <c r="J4" s="105">
        <f t="shared" si="2"/>
        <v>3</v>
      </c>
      <c r="K4" s="45">
        <f t="shared" si="3"/>
        <v>5</v>
      </c>
      <c r="L4" s="105">
        <v>8.0</v>
      </c>
      <c r="M4" s="49" t="str">
        <f>IFERROR(__xludf.DUMMYFUNCTION("IF(A4=FALSE,SPARKLINE(K4:L4,{""charttype"",""bar"";""max"",8;""min"",0;""color1"",IF(K4&gt;=5,""green"",IF(K4&lt;=3,""orange"",""#C9C21D""));""color2"",""#eeeeee""}),""Done ✓"")"),"")</f>
        <v/>
      </c>
      <c r="N4" s="45"/>
      <c r="O4" s="45"/>
      <c r="P4" s="45"/>
      <c r="Q4" s="45"/>
      <c r="R4" s="45"/>
      <c r="S4" s="45"/>
      <c r="T4" s="45"/>
      <c r="U4" s="45"/>
      <c r="V4" s="45"/>
      <c r="W4" s="45"/>
      <c r="X4" s="45"/>
      <c r="Y4" s="45"/>
      <c r="Z4" s="45"/>
      <c r="AA4" s="45"/>
      <c r="AB4" s="45"/>
      <c r="AC4" s="45"/>
      <c r="AD4" s="45"/>
      <c r="AE4" s="45"/>
      <c r="AF4" s="45"/>
      <c r="AG4" s="45"/>
      <c r="AH4" s="45"/>
      <c r="AI4" s="45"/>
      <c r="AJ4" s="45"/>
    </row>
    <row r="5">
      <c r="A5" s="105" t="b">
        <v>0</v>
      </c>
      <c r="B5" s="143" t="s">
        <v>125</v>
      </c>
      <c r="C5" s="135" t="s">
        <v>32</v>
      </c>
      <c r="D5" s="136" t="s">
        <v>42</v>
      </c>
      <c r="E5" s="105">
        <f t="shared" si="1"/>
        <v>1.33</v>
      </c>
      <c r="F5" s="137">
        <v>2.0</v>
      </c>
      <c r="G5" s="105" t="str">
        <f>IFERROR(__xludf.DUMMYFUNCTION("SPARKLINE(F5,{""charttype"",""bar"";""max"",3;""min"",1;""color1"",IF(F5=3,""#4078DD"",IF(F5=2,""#9CB7E9"",""#CED9EF""))})"),"")</f>
        <v/>
      </c>
      <c r="H5" s="105">
        <v>1.0</v>
      </c>
      <c r="I5" s="172" t="str">
        <f>IFERROR(__xludf.DUMMYFUNCTION("SPARKLINE(H5,{""charttype"",""bar"";""max"",3;""min"",1;""color1"",IF(H5=3,""#4078DD"",IF(H5=2,""#9CB7E9"",""#CED9EF""))})"),"")</f>
        <v/>
      </c>
      <c r="J5" s="105">
        <f t="shared" si="2"/>
        <v>3</v>
      </c>
      <c r="K5" s="45">
        <f t="shared" si="3"/>
        <v>6.7</v>
      </c>
      <c r="L5" s="105">
        <v>8.0</v>
      </c>
      <c r="M5" s="49" t="str">
        <f>IFERROR(__xludf.DUMMYFUNCTION("IF(A5=FALSE,SPARKLINE(K5:L5,{""charttype"",""bar"";""max"",8;""min"",0;""color1"",IF(K5&gt;=5,""green"",IF(K5&lt;=3,""orange"",""#C9C21D""));""color2"",""#eeeeee""}),""Done ✓"")"),"")</f>
        <v/>
      </c>
      <c r="N5" s="45"/>
      <c r="O5" s="45"/>
      <c r="P5" s="45"/>
      <c r="Q5" s="45"/>
      <c r="R5" s="45"/>
      <c r="S5" s="45"/>
      <c r="T5" s="45"/>
      <c r="U5" s="45"/>
      <c r="V5" s="45"/>
      <c r="W5" s="45"/>
      <c r="X5" s="45"/>
      <c r="Y5" s="45"/>
      <c r="Z5" s="45"/>
      <c r="AA5" s="45"/>
      <c r="AB5" s="45"/>
      <c r="AC5" s="45"/>
      <c r="AD5" s="45"/>
      <c r="AE5" s="45"/>
      <c r="AF5" s="45"/>
      <c r="AG5" s="45"/>
      <c r="AH5" s="45"/>
      <c r="AI5" s="45"/>
      <c r="AJ5" s="45"/>
    </row>
    <row r="6">
      <c r="A6" s="105" t="b">
        <v>0</v>
      </c>
      <c r="B6" s="44" t="s">
        <v>126</v>
      </c>
      <c r="C6" s="135" t="s">
        <v>32</v>
      </c>
      <c r="D6" s="136" t="s">
        <v>42</v>
      </c>
      <c r="E6" s="105">
        <f t="shared" si="1"/>
        <v>1.33</v>
      </c>
      <c r="F6" s="137">
        <v>3.0</v>
      </c>
      <c r="G6" s="105" t="str">
        <f>IFERROR(__xludf.DUMMYFUNCTION("SPARKLINE(F6,{""charttype"",""bar"";""max"",3;""min"",1;""color1"",IF(F6=3,""#4078DD"",IF(F6=2,""#9CB7E9"",""#dddddd""))})"),"")</f>
        <v/>
      </c>
      <c r="H6" s="105">
        <v>2.0</v>
      </c>
      <c r="I6" s="172" t="str">
        <f>IFERROR(__xludf.DUMMYFUNCTION("SPARKLINE(H6,{""charttype"",""bar"";""max"",3;""min"",1;""color1"",IF(H6=3,""#4078DD"",IF(H6=2,""#9CB7E9"",""#CED9EF""))})"),"")</f>
        <v/>
      </c>
      <c r="J6" s="105">
        <f t="shared" si="2"/>
        <v>2</v>
      </c>
      <c r="K6" s="45">
        <f t="shared" si="3"/>
        <v>6.7</v>
      </c>
      <c r="L6" s="105">
        <v>8.0</v>
      </c>
      <c r="M6" s="49" t="str">
        <f>IFERROR(__xludf.DUMMYFUNCTION("IF(A6=FALSE,SPARKLINE(K6:L6,{""charttype"",""bar"";""max"",8;""min"",0;""color1"",IF(K6&gt;=5,""green"",IF(K6&lt;=3,""orange"",""#C9C21D""));""color2"",""#eeeeee""}),""Done ✓"")"),"")</f>
        <v/>
      </c>
      <c r="N6" s="45"/>
      <c r="O6" s="45"/>
      <c r="P6" s="45"/>
      <c r="Q6" s="45"/>
      <c r="R6" s="45"/>
      <c r="S6" s="45"/>
      <c r="T6" s="45"/>
      <c r="U6" s="45"/>
      <c r="V6" s="45"/>
      <c r="W6" s="45"/>
      <c r="X6" s="45"/>
      <c r="Y6" s="45"/>
      <c r="Z6" s="45"/>
      <c r="AA6" s="45"/>
      <c r="AB6" s="45"/>
      <c r="AC6" s="45"/>
      <c r="AD6" s="45"/>
      <c r="AE6" s="45"/>
      <c r="AF6" s="45"/>
      <c r="AG6" s="45"/>
      <c r="AH6" s="45"/>
      <c r="AI6" s="45"/>
      <c r="AJ6" s="45"/>
    </row>
    <row r="7">
      <c r="A7" s="105" t="b">
        <v>0</v>
      </c>
      <c r="B7" s="44" t="s">
        <v>127</v>
      </c>
      <c r="C7" s="135" t="s">
        <v>32</v>
      </c>
      <c r="D7" s="136" t="s">
        <v>42</v>
      </c>
      <c r="E7" s="105">
        <f t="shared" si="1"/>
        <v>1.33</v>
      </c>
      <c r="F7" s="137">
        <v>2.0</v>
      </c>
      <c r="G7" s="105" t="str">
        <f>IFERROR(__xludf.DUMMYFUNCTION("SPARKLINE(F7,{""charttype"",""bar"";""max"",3;""min"",1;""color1"",IF(F7=3,""#4078DD"",IF(F7=2,""#9CB7E9"",""#CED9EF""))})"),"")</f>
        <v/>
      </c>
      <c r="H7" s="105">
        <v>1.0</v>
      </c>
      <c r="I7" s="172" t="str">
        <f>IFERROR(__xludf.DUMMYFUNCTION("SPARKLINE(H7,{""charttype"",""bar"";""max"",3;""min"",1;""color1"",IF(H7=3,""#4078DD"",IF(H7=2,""#9CB7E9"",""#CED9EF""))})"),"")</f>
        <v/>
      </c>
      <c r="J7" s="105">
        <f t="shared" si="2"/>
        <v>3</v>
      </c>
      <c r="K7" s="45">
        <f t="shared" si="3"/>
        <v>6.7</v>
      </c>
      <c r="L7" s="105">
        <v>8.0</v>
      </c>
      <c r="M7" s="49" t="str">
        <f>IFERROR(__xludf.DUMMYFUNCTION("IF(A7=FALSE,SPARKLINE(K7:L7,{""charttype"",""bar"";""max"",8;""min"",0;""color1"",IF(K7&gt;=5,""green"",IF(K7&lt;=3,""orange"",""#C9C21D""));""color2"",""#eeeeee""}),""Done ✓"")"),"")</f>
        <v/>
      </c>
      <c r="N7" s="45"/>
      <c r="O7" s="45"/>
      <c r="P7" s="45"/>
      <c r="Q7" s="45"/>
      <c r="R7" s="45"/>
      <c r="S7" s="45"/>
      <c r="T7" s="45"/>
      <c r="U7" s="45"/>
      <c r="V7" s="45"/>
      <c r="W7" s="45"/>
      <c r="X7" s="45"/>
      <c r="Y7" s="45"/>
      <c r="Z7" s="45"/>
      <c r="AA7" s="45"/>
      <c r="AB7" s="45"/>
      <c r="AC7" s="45"/>
      <c r="AD7" s="45"/>
      <c r="AE7" s="45"/>
      <c r="AF7" s="45"/>
      <c r="AG7" s="45"/>
      <c r="AH7" s="45"/>
      <c r="AI7" s="45"/>
      <c r="AJ7" s="45"/>
    </row>
    <row r="8">
      <c r="A8" s="105" t="b">
        <v>0</v>
      </c>
      <c r="B8" s="142" t="s">
        <v>128</v>
      </c>
      <c r="C8" s="135" t="s">
        <v>32</v>
      </c>
      <c r="D8" s="136" t="s">
        <v>49</v>
      </c>
      <c r="E8" s="105">
        <f t="shared" si="1"/>
        <v>1</v>
      </c>
      <c r="F8" s="137">
        <v>3.0</v>
      </c>
      <c r="G8" s="105" t="str">
        <f>IFERROR(__xludf.DUMMYFUNCTION("SPARKLINE(F8,{""charttype"",""bar"";""max"",3;""min"",1;""color1"",IF(F8=3,""#4078DD"",IF(F8=2,""#9CB7E9"",""#CED9EF""))})"),"")</f>
        <v/>
      </c>
      <c r="H8" s="105">
        <v>3.0</v>
      </c>
      <c r="I8" s="172" t="str">
        <f>IFERROR(__xludf.DUMMYFUNCTION("SPARKLINE(H8,{""charttype"",""bar"";""max"",3;""min"",1;""color1"",IF(H8=3,""#4078DD"",IF(H8=2,""#9CB7E9"",""#CED9EF""))})"),"")</f>
        <v/>
      </c>
      <c r="J8" s="105">
        <f t="shared" si="2"/>
        <v>1</v>
      </c>
      <c r="K8" s="45">
        <f t="shared" si="3"/>
        <v>4</v>
      </c>
      <c r="L8" s="105">
        <v>8.0</v>
      </c>
      <c r="M8" s="49" t="str">
        <f>IFERROR(__xludf.DUMMYFUNCTION("IF(A8=FALSE,SPARKLINE(K8:L8,{""charttype"",""bar"";""max"",8;""min"",0;""color1"",IF(K8&gt;=5,""green"",IF(K8&lt;=3,""orange"",""#C9C21D""));""color2"",""#eeeeee""}),""Done ✓"")"),"")</f>
        <v/>
      </c>
      <c r="N8" s="45"/>
      <c r="O8" s="45"/>
      <c r="P8" s="45"/>
      <c r="Q8" s="45"/>
      <c r="R8" s="45"/>
      <c r="S8" s="45"/>
      <c r="T8" s="45"/>
      <c r="U8" s="45"/>
      <c r="V8" s="45"/>
      <c r="W8" s="45"/>
      <c r="X8" s="45"/>
      <c r="Y8" s="45"/>
      <c r="Z8" s="45"/>
      <c r="AA8" s="45"/>
      <c r="AB8" s="45"/>
      <c r="AC8" s="45"/>
      <c r="AD8" s="45"/>
      <c r="AE8" s="45"/>
      <c r="AF8" s="45"/>
      <c r="AG8" s="45"/>
      <c r="AH8" s="45"/>
      <c r="AI8" s="45"/>
      <c r="AJ8" s="45"/>
    </row>
    <row r="9">
      <c r="A9" s="63" t="b">
        <v>0</v>
      </c>
      <c r="B9" s="162" t="s">
        <v>129</v>
      </c>
      <c r="C9" s="135" t="s">
        <v>32</v>
      </c>
      <c r="D9" s="146" t="s">
        <v>49</v>
      </c>
      <c r="E9" s="63">
        <f t="shared" si="1"/>
        <v>1</v>
      </c>
      <c r="F9" s="147">
        <v>3.0</v>
      </c>
      <c r="G9" s="63" t="str">
        <f>IFERROR(__xludf.DUMMYFUNCTION("SPARKLINE(F9,{""charttype"",""bar"";""max"",3;""min"",1;""color1"",IF(F9=3,""#4078DD"",IF(F9=2,""#9CB7E9"",""#CED9EF""))})"),"")</f>
        <v/>
      </c>
      <c r="H9" s="63">
        <v>2.0</v>
      </c>
      <c r="I9" s="172" t="str">
        <f>IFERROR(__xludf.DUMMYFUNCTION("SPARKLINE(H9,{""charttype"",""bar"";""max"",3;""min"",1;""color1"",IF(H9=3,""#4078DD"",IF(H9=2,""#9CB7E9"",""#CED9EF""))})"),"")</f>
        <v/>
      </c>
      <c r="J9" s="63">
        <f t="shared" si="2"/>
        <v>2</v>
      </c>
      <c r="K9" s="58">
        <f t="shared" si="3"/>
        <v>5</v>
      </c>
      <c r="L9" s="63">
        <v>8.0</v>
      </c>
      <c r="M9" s="62" t="str">
        <f>IFERROR(__xludf.DUMMYFUNCTION("IF(A9=FALSE,SPARKLINE(K9:L9,{""charttype"",""bar"";""max"",8;""min"",0;""color1"",IF(K9&gt;=5,""green"",IF(K9&lt;=3,""orange"",""#C9C21D""));""color2"",""#eeeeee""}),""Done ✓"")"),"")</f>
        <v/>
      </c>
      <c r="N9" s="58"/>
      <c r="O9" s="58"/>
      <c r="P9" s="58"/>
      <c r="Q9" s="58"/>
      <c r="R9" s="58"/>
      <c r="S9" s="58"/>
      <c r="T9" s="58"/>
      <c r="U9" s="58"/>
      <c r="V9" s="58"/>
      <c r="W9" s="58"/>
      <c r="X9" s="58"/>
      <c r="Y9" s="58"/>
      <c r="Z9" s="58"/>
      <c r="AA9" s="58"/>
      <c r="AB9" s="58"/>
      <c r="AC9" s="58"/>
      <c r="AD9" s="58"/>
      <c r="AE9" s="58"/>
      <c r="AF9" s="58"/>
      <c r="AG9" s="58"/>
      <c r="AH9" s="58"/>
      <c r="AI9" s="58"/>
      <c r="AJ9" s="58"/>
    </row>
    <row r="10">
      <c r="A10" s="174" t="s">
        <v>130</v>
      </c>
      <c r="B10" s="168" t="s">
        <v>131</v>
      </c>
      <c r="C10" s="169"/>
      <c r="D10" s="169"/>
      <c r="E10" s="169"/>
      <c r="F10" s="170"/>
      <c r="G10" s="170"/>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row>
    <row r="11">
      <c r="A11" s="126" t="b">
        <v>0</v>
      </c>
      <c r="B11" s="163" t="s">
        <v>132</v>
      </c>
      <c r="C11" s="135" t="s">
        <v>32</v>
      </c>
      <c r="D11" s="129" t="s">
        <v>49</v>
      </c>
      <c r="E11" s="126">
        <f t="shared" ref="E11:E22" si="4">IF(D11="Not Relevant","",IF(D11="Good","",IF(D11="Bad",1.33,1)))</f>
        <v>1</v>
      </c>
      <c r="F11" s="130">
        <v>3.0</v>
      </c>
      <c r="G11" s="126" t="str">
        <f>IFERROR(__xludf.DUMMYFUNCTION("SPARKLINE(F11,{""charttype"",""bar"";""max"",3;""min"",1;""color1"",IF(F11=3,""#4078DD"",IF(F11=2,""#9CB7E9"",""#CED9EF""))})"),"")</f>
        <v/>
      </c>
      <c r="H11" s="126">
        <v>1.0</v>
      </c>
      <c r="I11" s="172" t="str">
        <f>IFERROR(__xludf.DUMMYFUNCTION("SPARKLINE(H11,{""charttype"",""bar"";""max"",3;""min"",1;""color1"",IF(H11=3,""#4078DD"",IF(H11=2,""#9CB7E9"",""#CED9EF""))})"),"")</f>
        <v/>
      </c>
      <c r="J11" s="126">
        <f t="shared" ref="J11:J22" si="5">IF(H11=1,3,IF(H11=2,2,1))</f>
        <v>3</v>
      </c>
      <c r="K11" s="100">
        <f t="shared" ref="K11:K22" si="6">ROUNDUP(((J11+F11)*E11),1)</f>
        <v>6</v>
      </c>
      <c r="L11" s="126">
        <v>8.0</v>
      </c>
      <c r="M11" s="104" t="str">
        <f>IFERROR(__xludf.DUMMYFUNCTION("IF(A11=FALSE,SPARKLINE(K11:L11,{""charttype"",""bar"";""max"",8;""min"",0;""color1"",IF(K11&gt;=5,""green"",IF(K11&lt;=3,""orange"",""#C9C21D""));""color2"",""#eeeeee""}),""Done ✓"")"),"")</f>
        <v/>
      </c>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row>
    <row r="12">
      <c r="A12" s="105" t="b">
        <v>0</v>
      </c>
      <c r="B12" s="142" t="s">
        <v>133</v>
      </c>
      <c r="C12" s="135" t="s">
        <v>32</v>
      </c>
      <c r="D12" s="136" t="s">
        <v>49</v>
      </c>
      <c r="E12" s="105">
        <f t="shared" si="4"/>
        <v>1</v>
      </c>
      <c r="F12" s="137">
        <v>3.0</v>
      </c>
      <c r="G12" s="105" t="str">
        <f>IFERROR(__xludf.DUMMYFUNCTION("SPARKLINE(F12,{""charttype"",""bar"";""max"",3;""min"",1;""color1"",IF(F12=3,""#4078DD"",IF(F12=2,""#9CB7E9"",""#CED9EF""))})"),"")</f>
        <v/>
      </c>
      <c r="H12" s="105">
        <v>2.0</v>
      </c>
      <c r="I12" s="172" t="str">
        <f>IFERROR(__xludf.DUMMYFUNCTION("SPARKLINE(H12,{""charttype"",""bar"";""max"",3;""min"",1;""color1"",IF(H12=3,""#4078DD"",IF(H12=2,""#9CB7E9"",""#CED9EF""))})"),"")</f>
        <v/>
      </c>
      <c r="J12" s="105">
        <f t="shared" si="5"/>
        <v>2</v>
      </c>
      <c r="K12" s="45">
        <f t="shared" si="6"/>
        <v>5</v>
      </c>
      <c r="L12" s="105">
        <v>8.0</v>
      </c>
      <c r="M12" s="49" t="str">
        <f>IFERROR(__xludf.DUMMYFUNCTION("IF(A12=FALSE,SPARKLINE(K12:L12,{""charttype"",""bar"";""max"",8;""min"",0;""color1"",IF(K12&gt;=5,""green"",IF(K12&lt;=3,""orange"",""#C9C21D""));""color2"",""#eeeeee""}),""Done ✓"")"),"")</f>
        <v/>
      </c>
      <c r="N12" s="45"/>
      <c r="O12" s="45"/>
      <c r="P12" s="45"/>
      <c r="Q12" s="45"/>
      <c r="R12" s="108"/>
      <c r="S12" s="45"/>
      <c r="T12" s="45"/>
      <c r="U12" s="45"/>
      <c r="V12" s="45"/>
      <c r="W12" s="45"/>
      <c r="X12" s="45"/>
      <c r="Y12" s="45"/>
      <c r="Z12" s="45"/>
      <c r="AA12" s="45"/>
      <c r="AB12" s="45"/>
      <c r="AC12" s="45"/>
      <c r="AD12" s="45"/>
      <c r="AE12" s="45"/>
      <c r="AF12" s="45"/>
      <c r="AG12" s="45"/>
      <c r="AH12" s="45"/>
      <c r="AI12" s="45"/>
      <c r="AJ12" s="45"/>
    </row>
    <row r="13">
      <c r="A13" s="105" t="b">
        <v>0</v>
      </c>
      <c r="B13" s="142" t="s">
        <v>134</v>
      </c>
      <c r="C13" s="135" t="s">
        <v>32</v>
      </c>
      <c r="D13" s="136" t="s">
        <v>49</v>
      </c>
      <c r="E13" s="105">
        <f t="shared" si="4"/>
        <v>1</v>
      </c>
      <c r="F13" s="137">
        <v>2.0</v>
      </c>
      <c r="G13" s="105" t="str">
        <f>IFERROR(__xludf.DUMMYFUNCTION("SPARKLINE(F13,{""charttype"",""bar"";""max"",3;""min"",1;""color1"",IF(F13=3,""#4078DD"",IF(F13=2,""#9CB7E9"",""#CED9EF""))})"),"")</f>
        <v/>
      </c>
      <c r="H13" s="105">
        <v>2.0</v>
      </c>
      <c r="I13" s="172" t="str">
        <f>IFERROR(__xludf.DUMMYFUNCTION("SPARKLINE(H13,{""charttype"",""bar"";""max"",3;""min"",1;""color1"",IF(H13=3,""#4078DD"",IF(H13=2,""#9CB7E9"",""#CED9EF""))})"),"")</f>
        <v/>
      </c>
      <c r="J13" s="105">
        <f t="shared" si="5"/>
        <v>2</v>
      </c>
      <c r="K13" s="45">
        <f t="shared" si="6"/>
        <v>4</v>
      </c>
      <c r="L13" s="105">
        <v>8.0</v>
      </c>
      <c r="M13" s="49" t="str">
        <f>IFERROR(__xludf.DUMMYFUNCTION("IF(A13=FALSE,SPARKLINE(K13:L13,{""charttype"",""bar"";""max"",8;""min"",0;""color1"",IF(K13&gt;=5,""green"",IF(K13&lt;=3,""orange"",""#C9C21D""));""color2"",""#eeeeee""}),""Done ✓"")"),"")</f>
        <v/>
      </c>
      <c r="N13" s="45"/>
      <c r="O13" s="45"/>
      <c r="P13" s="45"/>
      <c r="Q13" s="45"/>
      <c r="R13" s="45"/>
      <c r="S13" s="45"/>
      <c r="T13" s="45"/>
      <c r="U13" s="45"/>
      <c r="V13" s="45"/>
      <c r="W13" s="45"/>
      <c r="X13" s="45"/>
      <c r="Y13" s="45"/>
      <c r="Z13" s="45"/>
      <c r="AA13" s="45"/>
      <c r="AB13" s="45"/>
      <c r="AC13" s="45"/>
      <c r="AD13" s="45"/>
      <c r="AE13" s="45"/>
      <c r="AF13" s="45"/>
      <c r="AG13" s="45"/>
      <c r="AH13" s="45"/>
      <c r="AI13" s="45"/>
      <c r="AJ13" s="45"/>
    </row>
    <row r="14">
      <c r="A14" s="105" t="b">
        <v>0</v>
      </c>
      <c r="B14" s="44" t="s">
        <v>135</v>
      </c>
      <c r="C14" s="135" t="s">
        <v>32</v>
      </c>
      <c r="D14" s="136" t="s">
        <v>49</v>
      </c>
      <c r="E14" s="105">
        <f t="shared" si="4"/>
        <v>1</v>
      </c>
      <c r="F14" s="137">
        <v>3.0</v>
      </c>
      <c r="G14" s="105" t="str">
        <f>IFERROR(__xludf.DUMMYFUNCTION("SPARKLINE(F14,{""charttype"",""bar"";""max"",3;""min"",1;""color1"",IF(F14=3,""#4078DD"",IF(F14=2,""#9CB7E9"",""#CED9EF""))})"),"")</f>
        <v/>
      </c>
      <c r="H14" s="105">
        <v>3.0</v>
      </c>
      <c r="I14" s="172" t="str">
        <f>IFERROR(__xludf.DUMMYFUNCTION("SPARKLINE(H14,{""charttype"",""bar"";""max"",3;""min"",1;""color1"",IF(H14=3,""#4078DD"",IF(H14=2,""#9CB7E9"",""#CED9EF""))})"),"")</f>
        <v/>
      </c>
      <c r="J14" s="105">
        <f t="shared" si="5"/>
        <v>1</v>
      </c>
      <c r="K14" s="45">
        <f t="shared" si="6"/>
        <v>4</v>
      </c>
      <c r="L14" s="105">
        <v>8.0</v>
      </c>
      <c r="M14" s="49" t="str">
        <f>IFERROR(__xludf.DUMMYFUNCTION("IF(A14=FALSE,SPARKLINE(K14:L14,{""charttype"",""bar"";""max"",8;""min"",0;""color1"",IF(K14&gt;=5,""green"",IF(K14&lt;=3,""orange"",""#C9C21D""));""color2"",""#eeeeee""}),""Done ✓"")"),"")</f>
        <v/>
      </c>
      <c r="N14" s="45"/>
      <c r="O14" s="45"/>
      <c r="P14" s="45"/>
      <c r="Q14" s="45"/>
      <c r="R14" s="45"/>
      <c r="S14" s="45"/>
      <c r="T14" s="45"/>
      <c r="U14" s="45"/>
      <c r="V14" s="45"/>
      <c r="W14" s="45"/>
      <c r="X14" s="45"/>
      <c r="Y14" s="45"/>
      <c r="Z14" s="45"/>
      <c r="AA14" s="45"/>
      <c r="AB14" s="45"/>
      <c r="AC14" s="45"/>
      <c r="AD14" s="45"/>
      <c r="AE14" s="45"/>
      <c r="AF14" s="45"/>
      <c r="AG14" s="45"/>
      <c r="AH14" s="45"/>
      <c r="AI14" s="45"/>
      <c r="AJ14" s="45"/>
    </row>
    <row r="15">
      <c r="A15" s="105" t="b">
        <v>0</v>
      </c>
      <c r="B15" s="44" t="s">
        <v>136</v>
      </c>
      <c r="C15" s="135" t="s">
        <v>32</v>
      </c>
      <c r="D15" s="136" t="s">
        <v>49</v>
      </c>
      <c r="E15" s="105">
        <f t="shared" si="4"/>
        <v>1</v>
      </c>
      <c r="F15" s="137">
        <v>3.0</v>
      </c>
      <c r="G15" s="105" t="str">
        <f>IFERROR(__xludf.DUMMYFUNCTION("SPARKLINE(F15,{""charttype"",""bar"";""max"",3;""min"",1;""color1"",IF(F15=3,""#4078DD"",IF(F15=2,""#9CB7E9"",""#dddddd""))})"),"")</f>
        <v/>
      </c>
      <c r="H15" s="105">
        <v>2.0</v>
      </c>
      <c r="I15" s="172" t="str">
        <f>IFERROR(__xludf.DUMMYFUNCTION("SPARKLINE(H15,{""charttype"",""bar"";""max"",3;""min"",1;""color1"",IF(H15=3,""#4078DD"",IF(H15=2,""#9CB7E9"",""#CED9EF""))})"),"")</f>
        <v/>
      </c>
      <c r="J15" s="105">
        <f t="shared" si="5"/>
        <v>2</v>
      </c>
      <c r="K15" s="45">
        <f t="shared" si="6"/>
        <v>5</v>
      </c>
      <c r="L15" s="105">
        <v>8.0</v>
      </c>
      <c r="M15" s="49" t="str">
        <f>IFERROR(__xludf.DUMMYFUNCTION("IF(A15=FALSE,SPARKLINE(K15:L15,{""charttype"",""bar"";""max"",8;""min"",0;""color1"",IF(K15&gt;=5,""green"",IF(K15&lt;=3,""orange"",""#C9C21D""));""color2"",""#eeeeee""}),""Done ✓"")"),"")</f>
        <v/>
      </c>
      <c r="N15" s="45"/>
      <c r="O15" s="45"/>
      <c r="P15" s="45"/>
      <c r="Q15" s="45"/>
      <c r="R15" s="45"/>
      <c r="S15" s="45"/>
      <c r="T15" s="45"/>
      <c r="U15" s="45"/>
      <c r="V15" s="45"/>
      <c r="W15" s="45"/>
      <c r="X15" s="45"/>
      <c r="Y15" s="45"/>
      <c r="Z15" s="45"/>
      <c r="AA15" s="45"/>
      <c r="AB15" s="45"/>
      <c r="AC15" s="45"/>
      <c r="AD15" s="45"/>
      <c r="AE15" s="45"/>
      <c r="AF15" s="45"/>
      <c r="AG15" s="45"/>
      <c r="AH15" s="45"/>
      <c r="AI15" s="45"/>
      <c r="AJ15" s="45"/>
    </row>
    <row r="16">
      <c r="A16" s="105" t="b">
        <v>0</v>
      </c>
      <c r="B16" s="44" t="s">
        <v>137</v>
      </c>
      <c r="C16" s="135" t="s">
        <v>32</v>
      </c>
      <c r="D16" s="136" t="s">
        <v>49</v>
      </c>
      <c r="E16" s="105">
        <f t="shared" si="4"/>
        <v>1</v>
      </c>
      <c r="F16" s="137">
        <v>3.0</v>
      </c>
      <c r="G16" s="105" t="str">
        <f>IFERROR(__xludf.DUMMYFUNCTION("SPARKLINE(F16,{""charttype"",""bar"";""max"",3;""min"",1;""color1"",IF(F16=3,""#4078DD"",IF(F16=2,""#9CB7E9"",""#CED9EF""))})"),"")</f>
        <v/>
      </c>
      <c r="H16" s="105">
        <v>2.0</v>
      </c>
      <c r="I16" s="172" t="str">
        <f>IFERROR(__xludf.DUMMYFUNCTION("SPARKLINE(H16,{""charttype"",""bar"";""max"",3;""min"",1;""color1"",IF(H16=3,""#4078DD"",IF(H16=2,""#9CB7E9"",""#CED9EF""))})"),"")</f>
        <v/>
      </c>
      <c r="J16" s="105">
        <f t="shared" si="5"/>
        <v>2</v>
      </c>
      <c r="K16" s="45">
        <f t="shared" si="6"/>
        <v>5</v>
      </c>
      <c r="L16" s="105">
        <v>8.0</v>
      </c>
      <c r="M16" s="49" t="str">
        <f>IFERROR(__xludf.DUMMYFUNCTION("IF(A16=FALSE,SPARKLINE(K16:L16,{""charttype"",""bar"";""max"",8;""min"",0;""color1"",IF(K16&gt;=5,""green"",IF(K16&lt;=3,""orange"",""#C9C21D""));""color2"",""#eeeeee""}),""Done ✓"")"),"")</f>
        <v/>
      </c>
      <c r="N16" s="45"/>
      <c r="O16" s="45"/>
      <c r="P16" s="45"/>
      <c r="Q16" s="45"/>
      <c r="R16" s="45"/>
      <c r="S16" s="45"/>
      <c r="T16" s="45"/>
      <c r="U16" s="45"/>
      <c r="V16" s="45"/>
      <c r="W16" s="45"/>
      <c r="X16" s="45"/>
      <c r="Y16" s="45"/>
      <c r="Z16" s="45"/>
      <c r="AA16" s="45"/>
      <c r="AB16" s="45"/>
      <c r="AC16" s="45"/>
      <c r="AD16" s="45"/>
      <c r="AE16" s="45"/>
      <c r="AF16" s="45"/>
      <c r="AG16" s="45"/>
      <c r="AH16" s="45"/>
      <c r="AI16" s="45"/>
      <c r="AJ16" s="45"/>
    </row>
    <row r="17">
      <c r="A17" s="105" t="b">
        <v>0</v>
      </c>
      <c r="B17" s="143" t="s">
        <v>138</v>
      </c>
      <c r="C17" s="135" t="s">
        <v>32</v>
      </c>
      <c r="D17" s="136" t="s">
        <v>49</v>
      </c>
      <c r="E17" s="105">
        <f t="shared" si="4"/>
        <v>1</v>
      </c>
      <c r="F17" s="137">
        <v>3.0</v>
      </c>
      <c r="G17" s="105" t="str">
        <f>IFERROR(__xludf.DUMMYFUNCTION("SPARKLINE(F17,{""charttype"",""bar"";""max"",3;""min"",1;""color1"",IF(F17=3,""#4078DD"",IF(F17=2,""#9CB7E9"",""#CED9EF""))})"),"")</f>
        <v/>
      </c>
      <c r="H17" s="105">
        <v>2.0</v>
      </c>
      <c r="I17" s="172" t="str">
        <f>IFERROR(__xludf.DUMMYFUNCTION("SPARKLINE(H17,{""charttype"",""bar"";""max"",3;""min"",1;""color1"",IF(H17=3,""#4078DD"",IF(H17=2,""#9CB7E9"",""#CED9EF""))})"),"")</f>
        <v/>
      </c>
      <c r="J17" s="105">
        <f t="shared" si="5"/>
        <v>2</v>
      </c>
      <c r="K17" s="45">
        <f t="shared" si="6"/>
        <v>5</v>
      </c>
      <c r="L17" s="105">
        <v>8.0</v>
      </c>
      <c r="M17" s="49" t="str">
        <f>IFERROR(__xludf.DUMMYFUNCTION("IF(A17=FALSE,SPARKLINE(K17:L17,{""charttype"",""bar"";""max"",8;""min"",0;""color1"",IF(K17&gt;=5,""green"",IF(K17&lt;=3,""orange"",""#C9C21D""));""color2"",""#eeeeee""}),""Done ✓"")"),"")</f>
        <v/>
      </c>
      <c r="N17" s="45"/>
      <c r="O17" s="45"/>
      <c r="P17" s="45"/>
      <c r="Q17" s="45"/>
      <c r="R17" s="45"/>
      <c r="S17" s="45"/>
      <c r="T17" s="45"/>
      <c r="U17" s="45"/>
      <c r="V17" s="45"/>
      <c r="W17" s="45"/>
      <c r="X17" s="45"/>
      <c r="Y17" s="45"/>
      <c r="Z17" s="45"/>
      <c r="AA17" s="45"/>
      <c r="AB17" s="45"/>
      <c r="AC17" s="45"/>
      <c r="AD17" s="45"/>
      <c r="AE17" s="45"/>
      <c r="AF17" s="45"/>
      <c r="AG17" s="45"/>
      <c r="AH17" s="45"/>
      <c r="AI17" s="45"/>
      <c r="AJ17" s="45"/>
    </row>
    <row r="18">
      <c r="A18" s="105" t="b">
        <v>0</v>
      </c>
      <c r="B18" s="142" t="s">
        <v>139</v>
      </c>
      <c r="C18" s="135" t="s">
        <v>32</v>
      </c>
      <c r="D18" s="136" t="s">
        <v>49</v>
      </c>
      <c r="E18" s="105">
        <f t="shared" si="4"/>
        <v>1</v>
      </c>
      <c r="F18" s="137">
        <v>3.0</v>
      </c>
      <c r="G18" s="105" t="str">
        <f>IFERROR(__xludf.DUMMYFUNCTION("SPARKLINE(F18,{""charttype"",""bar"";""max"",3;""min"",1;""color1"",IF(F18=3,""#4078DD"",IF(F18=2,""#9CB7E9"",""#CED9EF""))})"),"")</f>
        <v/>
      </c>
      <c r="H18" s="105">
        <v>2.0</v>
      </c>
      <c r="I18" s="172" t="str">
        <f>IFERROR(__xludf.DUMMYFUNCTION("SPARKLINE(H18,{""charttype"",""bar"";""max"",3;""min"",1;""color1"",IF(H18=3,""#4078DD"",IF(H18=2,""#9CB7E9"",""#CED9EF""))})"),"")</f>
        <v/>
      </c>
      <c r="J18" s="105">
        <f t="shared" si="5"/>
        <v>2</v>
      </c>
      <c r="K18" s="45">
        <f t="shared" si="6"/>
        <v>5</v>
      </c>
      <c r="L18" s="105">
        <v>8.0</v>
      </c>
      <c r="M18" s="49" t="str">
        <f>IFERROR(__xludf.DUMMYFUNCTION("IF(A18=FALSE,SPARKLINE(K18:L18,{""charttype"",""bar"";""max"",8;""min"",0;""color1"",IF(K18&gt;=5,""green"",IF(K18&lt;=3,""orange"",""#C9C21D""));""color2"",""#eeeeee""}),""Done ✓"")"),"")</f>
        <v/>
      </c>
      <c r="N18" s="45"/>
      <c r="O18" s="45"/>
      <c r="P18" s="45"/>
      <c r="Q18" s="45"/>
      <c r="R18" s="45"/>
      <c r="S18" s="45"/>
      <c r="T18" s="45"/>
      <c r="U18" s="45"/>
      <c r="V18" s="45"/>
      <c r="W18" s="45"/>
      <c r="X18" s="45"/>
      <c r="Y18" s="45"/>
      <c r="Z18" s="45"/>
      <c r="AA18" s="45"/>
      <c r="AB18" s="45"/>
      <c r="AC18" s="45"/>
      <c r="AD18" s="45"/>
      <c r="AE18" s="45"/>
      <c r="AF18" s="45"/>
      <c r="AG18" s="45"/>
      <c r="AH18" s="45"/>
      <c r="AI18" s="45"/>
      <c r="AJ18" s="45"/>
    </row>
    <row r="19">
      <c r="A19" s="105" t="b">
        <v>0</v>
      </c>
      <c r="B19" s="142" t="s">
        <v>140</v>
      </c>
      <c r="C19" s="128"/>
      <c r="D19" s="136" t="s">
        <v>49</v>
      </c>
      <c r="E19" s="105">
        <f t="shared" si="4"/>
        <v>1</v>
      </c>
      <c r="F19" s="137">
        <v>3.0</v>
      </c>
      <c r="G19" s="105" t="str">
        <f>IFERROR(__xludf.DUMMYFUNCTION("SPARKLINE(F19,{""charttype"",""bar"";""max"",3;""min"",1;""color1"",IF(F19=3,""#4078DD"",IF(F19=2,""#9CB7E9"",""#CED9EF""))})"),"")</f>
        <v/>
      </c>
      <c r="H19" s="105">
        <v>2.0</v>
      </c>
      <c r="I19" s="172" t="str">
        <f>IFERROR(__xludf.DUMMYFUNCTION("SPARKLINE(H19,{""charttype"",""bar"";""max"",3;""min"",1;""color1"",IF(H19=3,""#4078DD"",IF(H19=2,""#9CB7E9"",""#CED9EF""))})"),"")</f>
        <v/>
      </c>
      <c r="J19" s="105">
        <f t="shared" si="5"/>
        <v>2</v>
      </c>
      <c r="K19" s="45">
        <f t="shared" si="6"/>
        <v>5</v>
      </c>
      <c r="L19" s="105">
        <v>8.0</v>
      </c>
      <c r="M19" s="49" t="str">
        <f>IFERROR(__xludf.DUMMYFUNCTION("IF(A19=FALSE,SPARKLINE(K19:L19,{""charttype"",""bar"";""max"",8;""min"",0;""color1"",IF(K19&gt;=5,""green"",IF(K19&lt;=3,""orange"",""#C9C21D""));""color2"",""#eeeeee""}),""Done ✓"")"),"")</f>
        <v/>
      </c>
      <c r="N19" s="45"/>
      <c r="O19" s="45"/>
      <c r="P19" s="45"/>
      <c r="Q19" s="45"/>
      <c r="R19" s="45"/>
      <c r="S19" s="45"/>
      <c r="T19" s="45"/>
      <c r="U19" s="45"/>
      <c r="V19" s="45"/>
      <c r="W19" s="45"/>
      <c r="X19" s="45"/>
      <c r="Y19" s="45"/>
      <c r="Z19" s="45"/>
      <c r="AA19" s="45"/>
      <c r="AB19" s="45"/>
      <c r="AC19" s="45"/>
      <c r="AD19" s="45"/>
      <c r="AE19" s="45"/>
      <c r="AF19" s="45"/>
      <c r="AG19" s="45"/>
      <c r="AH19" s="45"/>
      <c r="AI19" s="45"/>
      <c r="AJ19" s="45"/>
    </row>
    <row r="20">
      <c r="A20" s="105" t="b">
        <v>0</v>
      </c>
      <c r="B20" s="142" t="s">
        <v>141</v>
      </c>
      <c r="C20" s="128"/>
      <c r="D20" s="136" t="s">
        <v>49</v>
      </c>
      <c r="E20" s="105">
        <f t="shared" si="4"/>
        <v>1</v>
      </c>
      <c r="F20" s="137">
        <v>2.0</v>
      </c>
      <c r="G20" s="105" t="str">
        <f>IFERROR(__xludf.DUMMYFUNCTION("SPARKLINE(F20,{""charttype"",""bar"";""max"",3;""min"",1;""color1"",IF(F20=3,""#4078DD"",IF(F20=2,""#9CB7E9"",""#CED9EF""))})"),"")</f>
        <v/>
      </c>
      <c r="H20" s="105">
        <v>3.0</v>
      </c>
      <c r="I20" s="172" t="str">
        <f>IFERROR(__xludf.DUMMYFUNCTION("SPARKLINE(H20,{""charttype"",""bar"";""max"",3;""min"",1;""color1"",IF(H20=3,""#4078DD"",IF(H20=2,""#9CB7E9"",""#CED9EF""))})"),"")</f>
        <v/>
      </c>
      <c r="J20" s="105">
        <f t="shared" si="5"/>
        <v>1</v>
      </c>
      <c r="K20" s="45">
        <f t="shared" si="6"/>
        <v>3</v>
      </c>
      <c r="L20" s="105">
        <v>8.0</v>
      </c>
      <c r="M20" s="49" t="str">
        <f>IFERROR(__xludf.DUMMYFUNCTION("IF(A20=FALSE,SPARKLINE(K20:L20,{""charttype"",""bar"";""max"",8;""min"",0;""color1"",IF(K20&gt;=5,""green"",IF(K20&lt;=3,""orange"",""#C9C21D""));""color2"",""#eeeeee""}),""Done ✓"")"),"")</f>
        <v/>
      </c>
      <c r="N20" s="45"/>
      <c r="O20" s="45"/>
      <c r="P20" s="45"/>
      <c r="Q20" s="45"/>
      <c r="R20" s="45"/>
      <c r="S20" s="45"/>
      <c r="T20" s="45"/>
      <c r="U20" s="45"/>
      <c r="V20" s="45"/>
      <c r="W20" s="45"/>
      <c r="X20" s="45"/>
      <c r="Y20" s="45"/>
      <c r="Z20" s="45"/>
      <c r="AA20" s="45"/>
      <c r="AB20" s="45"/>
      <c r="AC20" s="45"/>
      <c r="AD20" s="45"/>
      <c r="AE20" s="45"/>
      <c r="AF20" s="45"/>
      <c r="AG20" s="45"/>
      <c r="AH20" s="45"/>
      <c r="AI20" s="45"/>
      <c r="AJ20" s="45"/>
    </row>
    <row r="21">
      <c r="A21" s="63" t="b">
        <v>0</v>
      </c>
      <c r="B21" s="144" t="s">
        <v>142</v>
      </c>
      <c r="C21" s="135" t="s">
        <v>32</v>
      </c>
      <c r="D21" s="146" t="s">
        <v>49</v>
      </c>
      <c r="E21" s="63">
        <f t="shared" si="4"/>
        <v>1</v>
      </c>
      <c r="F21" s="147">
        <v>3.0</v>
      </c>
      <c r="G21" s="63" t="str">
        <f>IFERROR(__xludf.DUMMYFUNCTION("SPARKLINE(F21,{""charttype"",""bar"";""max"",3;""min"",1;""color1"",IF(F21=3,""#4078DD"",IF(F21=2,""#9CB7E9"",""#CED9EF""))})"),"")</f>
        <v/>
      </c>
      <c r="H21" s="63">
        <v>2.0</v>
      </c>
      <c r="I21" s="172" t="str">
        <f>IFERROR(__xludf.DUMMYFUNCTION("SPARKLINE(H21,{""charttype"",""bar"";""max"",3;""min"",1;""color1"",IF(H21=3,""#4078DD"",IF(H21=2,""#9CB7E9"",""#CED9EF""))})"),"")</f>
        <v/>
      </c>
      <c r="J21" s="63">
        <f t="shared" si="5"/>
        <v>2</v>
      </c>
      <c r="K21" s="58">
        <f t="shared" si="6"/>
        <v>5</v>
      </c>
      <c r="L21" s="63">
        <v>8.0</v>
      </c>
      <c r="M21" s="62" t="str">
        <f>IFERROR(__xludf.DUMMYFUNCTION("IF(A21=FALSE,SPARKLINE(K21:L21,{""charttype"",""bar"";""max"",8;""min"",0;""color1"",IF(K21&gt;=5,""green"",IF(K21&lt;=3,""orange"",""#C9C21D""));""color2"",""#eeeeee""}),""Done ✓"")"),"")</f>
        <v/>
      </c>
      <c r="N21" s="58"/>
      <c r="O21" s="58"/>
      <c r="P21" s="58"/>
      <c r="Q21" s="58"/>
      <c r="R21" s="58"/>
      <c r="S21" s="58"/>
      <c r="T21" s="58"/>
      <c r="U21" s="58"/>
      <c r="V21" s="58"/>
      <c r="W21" s="58"/>
      <c r="X21" s="58"/>
      <c r="Y21" s="58"/>
      <c r="Z21" s="58"/>
      <c r="AA21" s="58"/>
      <c r="AB21" s="58"/>
      <c r="AC21" s="58"/>
      <c r="AD21" s="58"/>
      <c r="AE21" s="58"/>
      <c r="AF21" s="58"/>
      <c r="AG21" s="58"/>
      <c r="AH21" s="58"/>
      <c r="AI21" s="58"/>
      <c r="AJ21" s="58"/>
    </row>
    <row r="22">
      <c r="A22" s="177" t="b">
        <v>0</v>
      </c>
      <c r="B22" s="178" t="s">
        <v>143</v>
      </c>
      <c r="C22" s="135" t="s">
        <v>32</v>
      </c>
      <c r="D22" s="179" t="s">
        <v>49</v>
      </c>
      <c r="E22" s="180">
        <f t="shared" si="4"/>
        <v>1</v>
      </c>
      <c r="F22" s="180">
        <v>3.0</v>
      </c>
      <c r="G22" s="181" t="str">
        <f>IFERROR(__xludf.DUMMYFUNCTION("SPARKLINE(F22,{""charttype"",""bar"";""max"",3;""min"",1;""color1"",IF(F22=3,""#4078DD"",IF(F22=2,""#9CB7E9"",""#CED9EF""))})"),"")</f>
        <v/>
      </c>
      <c r="H22" s="180">
        <v>2.0</v>
      </c>
      <c r="I22" s="172" t="str">
        <f>IFERROR(__xludf.DUMMYFUNCTION("SPARKLINE(H22,{""charttype"",""bar"";""max"",3;""min"",1;""color1"",IF(H22=3,""#4078DD"",IF(H22=2,""#9CB7E9"",""#CED9EF""))})"),"")</f>
        <v/>
      </c>
      <c r="J22" s="180">
        <f t="shared" si="5"/>
        <v>2</v>
      </c>
      <c r="K22" s="182">
        <f t="shared" si="6"/>
        <v>5</v>
      </c>
      <c r="L22" s="180">
        <v>8.0</v>
      </c>
      <c r="M22" s="183" t="str">
        <f>IFERROR(__xludf.DUMMYFUNCTION("IF(A22=FALSE,SPARKLINE(K22:L22,{""charttype"",""bar"";""max"",8;""min"",0;""color1"",IF(K22&gt;=5,""green"",IF(K22&lt;=3,""orange"",""#C9C21D""));""color2"",""#eeeeee""}),""Done ✓"")"),"")</f>
        <v/>
      </c>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row>
    <row r="23">
      <c r="A23" s="174" t="s">
        <v>144</v>
      </c>
      <c r="B23" s="168" t="s">
        <v>145</v>
      </c>
      <c r="C23" s="169"/>
      <c r="D23" s="169"/>
      <c r="E23" s="169"/>
      <c r="F23" s="170"/>
      <c r="G23" s="170"/>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row>
    <row r="24">
      <c r="A24" s="126" t="b">
        <v>0</v>
      </c>
      <c r="B24" s="99" t="s">
        <v>146</v>
      </c>
      <c r="C24" s="135" t="s">
        <v>32</v>
      </c>
      <c r="D24" s="129" t="s">
        <v>49</v>
      </c>
      <c r="E24" s="126">
        <f t="shared" ref="E24:E33" si="7">IF(D24="Not Relevant","",IF(D24="Good","",IF(D24="Bad",1.33,1)))</f>
        <v>1</v>
      </c>
      <c r="F24" s="130">
        <v>3.0</v>
      </c>
      <c r="G24" s="126" t="str">
        <f>IFERROR(__xludf.DUMMYFUNCTION("SPARKLINE(F24,{""charttype"",""bar"";""max"",3;""min"",1;""color1"",IF(F24=3,""#4078DD"",IF(F24=2,""#9CB7E9"",""#CED9EF""))})"),"")</f>
        <v/>
      </c>
      <c r="H24" s="126">
        <v>3.0</v>
      </c>
      <c r="I24" s="172" t="str">
        <f>IFERROR(__xludf.DUMMYFUNCTION("SPARKLINE(H24,{""charttype"",""bar"";""max"",3;""min"",1;""color1"",IF(H24=3,""#4078DD"",IF(H24=2,""#9CB7E9"",""#CED9EF""))})"),"")</f>
        <v/>
      </c>
      <c r="J24" s="126">
        <f t="shared" ref="J24:J33" si="8">IF(H24=1,3,IF(H24=2,2,1))</f>
        <v>1</v>
      </c>
      <c r="K24" s="100">
        <f t="shared" ref="K24:K33" si="9">ROUNDUP(((J24+F24)*E24),1)</f>
        <v>4</v>
      </c>
      <c r="L24" s="126">
        <v>8.0</v>
      </c>
      <c r="M24" s="104" t="str">
        <f>IFERROR(__xludf.DUMMYFUNCTION("IF(A24=FALSE,SPARKLINE(K24:L24,{""charttype"",""bar"";""max"",8;""min"",0;""color1"",IF(K24&gt;=5,""green"",IF(K24&lt;=3,""orange"",""#C9C21D""));""color2"",""#eeeeee""}),""Done ✓"")"),"")</f>
        <v/>
      </c>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row>
    <row r="25">
      <c r="A25" s="105" t="b">
        <v>0</v>
      </c>
      <c r="B25" s="142" t="s">
        <v>147</v>
      </c>
      <c r="C25" s="135" t="s">
        <v>32</v>
      </c>
      <c r="D25" s="136" t="s">
        <v>49</v>
      </c>
      <c r="E25" s="105">
        <f t="shared" si="7"/>
        <v>1</v>
      </c>
      <c r="F25" s="137">
        <v>3.0</v>
      </c>
      <c r="G25" s="105" t="str">
        <f>IFERROR(__xludf.DUMMYFUNCTION("SPARKLINE(F25,{""charttype"",""bar"";""max"",3;""min"",1;""color1"",IF(F25=3,""#4078DD"",IF(F25=2,""#9CB7E9"",""#dddddd""))})"),"")</f>
        <v/>
      </c>
      <c r="H25" s="105">
        <v>2.0</v>
      </c>
      <c r="I25" s="172" t="str">
        <f>IFERROR(__xludf.DUMMYFUNCTION("SPARKLINE(H25,{""charttype"",""bar"";""max"",3;""min"",1;""color1"",IF(H25=3,""#4078DD"",IF(H25=2,""#9CB7E9"",""#CED9EF""))})"),"")</f>
        <v/>
      </c>
      <c r="J25" s="105">
        <f t="shared" si="8"/>
        <v>2</v>
      </c>
      <c r="K25" s="45">
        <f t="shared" si="9"/>
        <v>5</v>
      </c>
      <c r="L25" s="105">
        <v>8.0</v>
      </c>
      <c r="M25" s="49" t="str">
        <f>IFERROR(__xludf.DUMMYFUNCTION("IF(A25=FALSE,SPARKLINE(K25:L25,{""charttype"",""bar"";""max"",8;""min"",0;""color1"",IF(K25&gt;=5,""green"",IF(K25&lt;=3,""orange"",""#C9C21D""));""color2"",""#eeeeee""}),""Done ✓"")"),"")</f>
        <v/>
      </c>
      <c r="N25" s="45"/>
      <c r="O25" s="45"/>
      <c r="P25" s="45"/>
      <c r="Q25" s="45"/>
      <c r="R25" s="45"/>
      <c r="S25" s="45"/>
      <c r="T25" s="45"/>
      <c r="U25" s="45"/>
      <c r="V25" s="45"/>
      <c r="W25" s="45"/>
      <c r="X25" s="45"/>
      <c r="Y25" s="45"/>
      <c r="Z25" s="45"/>
      <c r="AA25" s="45"/>
      <c r="AB25" s="45"/>
      <c r="AC25" s="45"/>
      <c r="AD25" s="45"/>
      <c r="AE25" s="45"/>
      <c r="AF25" s="45"/>
      <c r="AG25" s="45"/>
      <c r="AH25" s="45"/>
      <c r="AI25" s="45"/>
      <c r="AJ25" s="45"/>
    </row>
    <row r="26">
      <c r="A26" s="105" t="b">
        <v>0</v>
      </c>
      <c r="B26" s="142" t="s">
        <v>148</v>
      </c>
      <c r="C26" s="135" t="s">
        <v>32</v>
      </c>
      <c r="D26" s="136" t="s">
        <v>49</v>
      </c>
      <c r="E26" s="105">
        <f t="shared" si="7"/>
        <v>1</v>
      </c>
      <c r="F26" s="137">
        <v>2.0</v>
      </c>
      <c r="G26" s="105" t="str">
        <f>IFERROR(__xludf.DUMMYFUNCTION("SPARKLINE(F26,{""charttype"",""bar"";""max"",3;""min"",1;""color1"",IF(F26=3,""#4078DD"",IF(F26=2,""#9CB7E9"",""#dddddd""))})"),"")</f>
        <v/>
      </c>
      <c r="H26" s="105">
        <v>2.0</v>
      </c>
      <c r="I26" s="172" t="str">
        <f>IFERROR(__xludf.DUMMYFUNCTION("SPARKLINE(H26,{""charttype"",""bar"";""max"",3;""min"",1;""color1"",IF(H26=3,""#4078DD"",IF(H26=2,""#9CB7E9"",""#CED9EF""))})"),"")</f>
        <v/>
      </c>
      <c r="J26" s="105">
        <f t="shared" si="8"/>
        <v>2</v>
      </c>
      <c r="K26" s="45">
        <f t="shared" si="9"/>
        <v>4</v>
      </c>
      <c r="L26" s="105">
        <v>8.0</v>
      </c>
      <c r="M26" s="49" t="str">
        <f>IFERROR(__xludf.DUMMYFUNCTION("IF(A26=FALSE,SPARKLINE(K26:L26,{""charttype"",""bar"";""max"",8;""min"",0;""color1"",IF(K26&gt;=5,""green"",IF(K26&lt;=3,""orange"",""#C9C21D""));""color2"",""#eeeeee""}),""Done ✓"")"),"")</f>
        <v/>
      </c>
      <c r="N26" s="45"/>
      <c r="O26" s="45"/>
      <c r="P26" s="45"/>
      <c r="Q26" s="45"/>
      <c r="R26" s="45"/>
      <c r="S26" s="45"/>
      <c r="T26" s="45"/>
      <c r="U26" s="45"/>
      <c r="V26" s="45"/>
      <c r="W26" s="45"/>
      <c r="X26" s="45"/>
      <c r="Y26" s="45"/>
      <c r="Z26" s="45"/>
      <c r="AA26" s="45"/>
      <c r="AB26" s="45"/>
      <c r="AC26" s="45"/>
      <c r="AD26" s="45"/>
      <c r="AE26" s="45"/>
      <c r="AF26" s="45"/>
      <c r="AG26" s="45"/>
      <c r="AH26" s="45"/>
      <c r="AI26" s="45"/>
      <c r="AJ26" s="45"/>
    </row>
    <row r="27">
      <c r="A27" s="105" t="b">
        <v>0</v>
      </c>
      <c r="B27" s="143" t="s">
        <v>149</v>
      </c>
      <c r="C27" s="135" t="s">
        <v>32</v>
      </c>
      <c r="D27" s="136" t="s">
        <v>42</v>
      </c>
      <c r="E27" s="105">
        <f t="shared" si="7"/>
        <v>1.33</v>
      </c>
      <c r="F27" s="137">
        <v>3.0</v>
      </c>
      <c r="G27" s="105" t="str">
        <f>IFERROR(__xludf.DUMMYFUNCTION("SPARKLINE(F27,{""charttype"",""bar"";""max"",3;""min"",1;""color1"",IF(F27=3,""#4078DD"",IF(F27=2,""#9CB7E9"",""#CED9EF""))})"),"")</f>
        <v/>
      </c>
      <c r="H27" s="105">
        <v>2.0</v>
      </c>
      <c r="I27" s="172" t="str">
        <f>IFERROR(__xludf.DUMMYFUNCTION("SPARKLINE(H27,{""charttype"",""bar"";""max"",3;""min"",1;""color1"",IF(H27=3,""#4078DD"",IF(H27=2,""#9CB7E9"",""#CED9EF""))})"),"")</f>
        <v/>
      </c>
      <c r="J27" s="105">
        <f t="shared" si="8"/>
        <v>2</v>
      </c>
      <c r="K27" s="45">
        <f t="shared" si="9"/>
        <v>6.7</v>
      </c>
      <c r="L27" s="105">
        <v>8.0</v>
      </c>
      <c r="M27" s="49" t="str">
        <f>IFERROR(__xludf.DUMMYFUNCTION("IF(A27=FALSE,SPARKLINE(K27:L27,{""charttype"",""bar"";""max"",8;""min"",0;""color1"",IF(K27&gt;=5,""green"",IF(K27&lt;=3,""orange"",""#C9C21D""));""color2"",""#eeeeee""}),""Done ✓"")"),"")</f>
        <v/>
      </c>
      <c r="N27" s="45"/>
      <c r="O27" s="45"/>
      <c r="P27" s="45"/>
      <c r="Q27" s="45"/>
      <c r="R27" s="45"/>
      <c r="S27" s="45"/>
      <c r="T27" s="45"/>
      <c r="U27" s="45"/>
      <c r="V27" s="45"/>
      <c r="W27" s="45"/>
      <c r="X27" s="45"/>
      <c r="Y27" s="45"/>
      <c r="Z27" s="45"/>
      <c r="AA27" s="45"/>
      <c r="AB27" s="45"/>
      <c r="AC27" s="45"/>
      <c r="AD27" s="45"/>
      <c r="AE27" s="45"/>
      <c r="AF27" s="45"/>
      <c r="AG27" s="45"/>
      <c r="AH27" s="45"/>
      <c r="AI27" s="45"/>
      <c r="AJ27" s="45"/>
    </row>
    <row r="28">
      <c r="A28" s="105" t="b">
        <v>0</v>
      </c>
      <c r="B28" s="142" t="s">
        <v>150</v>
      </c>
      <c r="C28" s="135" t="s">
        <v>32</v>
      </c>
      <c r="D28" s="136" t="s">
        <v>42</v>
      </c>
      <c r="E28" s="105">
        <f t="shared" si="7"/>
        <v>1.33</v>
      </c>
      <c r="F28" s="137">
        <v>3.0</v>
      </c>
      <c r="G28" s="105" t="str">
        <f>IFERROR(__xludf.DUMMYFUNCTION("SPARKLINE(F28,{""charttype"",""bar"";""max"",3;""min"",1;""color1"",IF(F28=3,""#4078DD"",IF(F28=2,""#9CB7E9"",""#CED9EF""))})"),"")</f>
        <v/>
      </c>
      <c r="H28" s="105">
        <v>3.0</v>
      </c>
      <c r="I28" s="172" t="str">
        <f>IFERROR(__xludf.DUMMYFUNCTION("SPARKLINE(H28,{""charttype"",""bar"";""max"",3;""min"",1;""color1"",IF(H28=3,""#4078DD"",IF(H28=2,""#9CB7E9"",""#CED9EF""))})"),"")</f>
        <v/>
      </c>
      <c r="J28" s="105">
        <f t="shared" si="8"/>
        <v>1</v>
      </c>
      <c r="K28" s="45">
        <f t="shared" si="9"/>
        <v>5.4</v>
      </c>
      <c r="L28" s="105">
        <v>8.0</v>
      </c>
      <c r="M28" s="49" t="str">
        <f>IFERROR(__xludf.DUMMYFUNCTION("IF(A28=FALSE,SPARKLINE(K28:L28,{""charttype"",""bar"";""max"",8;""min"",0;""color1"",IF(K28&gt;=5,""green"",IF(K28&lt;=3,""orange"",""#C9C21D""));""color2"",""#eeeeee""}),""Done ✓"")"),"")</f>
        <v/>
      </c>
      <c r="N28" s="45"/>
      <c r="O28" s="45"/>
      <c r="P28" s="45"/>
      <c r="Q28" s="45"/>
      <c r="R28" s="45"/>
      <c r="S28" s="45"/>
      <c r="T28" s="45"/>
      <c r="U28" s="45"/>
      <c r="V28" s="45"/>
      <c r="W28" s="45"/>
      <c r="X28" s="45"/>
      <c r="Y28" s="45"/>
      <c r="Z28" s="45"/>
      <c r="AA28" s="45"/>
      <c r="AB28" s="45"/>
      <c r="AC28" s="45"/>
      <c r="AD28" s="45"/>
      <c r="AE28" s="45"/>
      <c r="AF28" s="45"/>
      <c r="AG28" s="45"/>
      <c r="AH28" s="45"/>
      <c r="AI28" s="45"/>
      <c r="AJ28" s="45"/>
    </row>
    <row r="29">
      <c r="A29" s="105" t="b">
        <v>0</v>
      </c>
      <c r="B29" s="143" t="s">
        <v>151</v>
      </c>
      <c r="C29" s="135" t="s">
        <v>32</v>
      </c>
      <c r="D29" s="136" t="s">
        <v>42</v>
      </c>
      <c r="E29" s="105">
        <f t="shared" si="7"/>
        <v>1.33</v>
      </c>
      <c r="F29" s="137">
        <v>3.0</v>
      </c>
      <c r="G29" s="105" t="str">
        <f>IFERROR(__xludf.DUMMYFUNCTION("SPARKLINE(F29,{""charttype"",""bar"";""max"",3;""min"",1;""color1"",IF(F29=3,""#4078DD"",IF(F29=2,""#9CB7E9"",""#CED9EF""))})"),"")</f>
        <v/>
      </c>
      <c r="H29" s="105">
        <v>3.0</v>
      </c>
      <c r="I29" s="172" t="str">
        <f>IFERROR(__xludf.DUMMYFUNCTION("SPARKLINE(H29,{""charttype"",""bar"";""max"",3;""min"",1;""color1"",IF(H29=3,""#4078DD"",IF(H29=2,""#9CB7E9"",""#CED9EF""))})"),"")</f>
        <v/>
      </c>
      <c r="J29" s="105">
        <f t="shared" si="8"/>
        <v>1</v>
      </c>
      <c r="K29" s="45">
        <f t="shared" si="9"/>
        <v>5.4</v>
      </c>
      <c r="L29" s="105">
        <v>8.0</v>
      </c>
      <c r="M29" s="49" t="str">
        <f>IFERROR(__xludf.DUMMYFUNCTION("IF(A29=FALSE,SPARKLINE(K29:L29,{""charttype"",""bar"";""max"",8;""min"",0;""color1"",IF(K29&gt;=5,""green"",IF(K29&lt;=3,""orange"",""#C9C21D""));""color2"",""#eeeeee""}),""Done ✓"")"),"")</f>
        <v/>
      </c>
      <c r="N29" s="45"/>
      <c r="O29" s="45"/>
      <c r="P29" s="45"/>
      <c r="Q29" s="45"/>
      <c r="R29" s="45"/>
      <c r="S29" s="45"/>
      <c r="T29" s="45"/>
      <c r="U29" s="45"/>
      <c r="V29" s="45"/>
      <c r="W29" s="45"/>
      <c r="X29" s="45"/>
      <c r="Y29" s="45"/>
      <c r="Z29" s="45"/>
      <c r="AA29" s="45"/>
      <c r="AB29" s="45"/>
      <c r="AC29" s="45"/>
      <c r="AD29" s="45"/>
      <c r="AE29" s="45"/>
      <c r="AF29" s="45"/>
      <c r="AG29" s="45"/>
      <c r="AH29" s="45"/>
      <c r="AI29" s="45"/>
      <c r="AJ29" s="45"/>
    </row>
    <row r="30">
      <c r="A30" s="105" t="b">
        <v>0</v>
      </c>
      <c r="B30" s="143" t="s">
        <v>152</v>
      </c>
      <c r="C30" s="135" t="s">
        <v>32</v>
      </c>
      <c r="D30" s="136" t="s">
        <v>42</v>
      </c>
      <c r="E30" s="105">
        <f t="shared" si="7"/>
        <v>1.33</v>
      </c>
      <c r="F30" s="137">
        <v>3.0</v>
      </c>
      <c r="G30" s="105" t="str">
        <f>IFERROR(__xludf.DUMMYFUNCTION("SPARKLINE(F30,{""charttype"",""bar"";""max"",3;""min"",1;""color1"",IF(F30=3,""#4078DD"",IF(F30=2,""#9CB7E9"",""#dddddd""))})"),"")</f>
        <v/>
      </c>
      <c r="H30" s="105">
        <v>2.0</v>
      </c>
      <c r="I30" s="172" t="str">
        <f>IFERROR(__xludf.DUMMYFUNCTION("SPARKLINE(H30,{""charttype"",""bar"";""max"",3;""min"",1;""color1"",IF(H30=3,""#4078DD"",IF(H30=2,""#9CB7E9"",""#CED9EF""))})"),"")</f>
        <v/>
      </c>
      <c r="J30" s="105">
        <f t="shared" si="8"/>
        <v>2</v>
      </c>
      <c r="K30" s="45">
        <f t="shared" si="9"/>
        <v>6.7</v>
      </c>
      <c r="L30" s="105">
        <v>8.0</v>
      </c>
      <c r="M30" s="49" t="str">
        <f>IFERROR(__xludf.DUMMYFUNCTION("IF(A30=FALSE,SPARKLINE(K30:L30,{""charttype"",""bar"";""max"",8;""min"",0;""color1"",IF(K30&gt;=5,""green"",IF(K30&lt;=3,""orange"",""#C9C21D""));""color2"",""#eeeeee""}),""Done ✓"")"),"")</f>
        <v/>
      </c>
      <c r="N30" s="45"/>
      <c r="O30" s="45"/>
      <c r="P30" s="45"/>
      <c r="Q30" s="45"/>
      <c r="R30" s="45"/>
      <c r="S30" s="45"/>
      <c r="T30" s="45"/>
      <c r="U30" s="45"/>
      <c r="V30" s="45"/>
      <c r="W30" s="45"/>
      <c r="X30" s="45"/>
      <c r="Y30" s="45"/>
      <c r="Z30" s="45"/>
      <c r="AA30" s="45"/>
      <c r="AB30" s="45"/>
      <c r="AC30" s="45"/>
      <c r="AD30" s="45"/>
      <c r="AE30" s="45"/>
      <c r="AF30" s="45"/>
      <c r="AG30" s="45"/>
      <c r="AH30" s="45"/>
      <c r="AI30" s="45"/>
      <c r="AJ30" s="45"/>
    </row>
    <row r="31">
      <c r="A31" s="105" t="b">
        <v>0</v>
      </c>
      <c r="B31" s="143" t="s">
        <v>153</v>
      </c>
      <c r="C31" s="135" t="s">
        <v>32</v>
      </c>
      <c r="D31" s="136" t="s">
        <v>42</v>
      </c>
      <c r="E31" s="105">
        <f t="shared" si="7"/>
        <v>1.33</v>
      </c>
      <c r="F31" s="137">
        <v>3.0</v>
      </c>
      <c r="G31" s="105" t="str">
        <f>IFERROR(__xludf.DUMMYFUNCTION("SPARKLINE(F31,{""charttype"",""bar"";""max"",3;""min"",1;""color1"",IF(F31=3,""#4078DD"",IF(F31=2,""#9CB7E9"",""#dddddd""))})"),"")</f>
        <v/>
      </c>
      <c r="H31" s="105">
        <v>3.0</v>
      </c>
      <c r="I31" s="172" t="str">
        <f>IFERROR(__xludf.DUMMYFUNCTION("SPARKLINE(H31,{""charttype"",""bar"";""max"",3;""min"",1;""color1"",IF(H31=3,""#4078DD"",IF(H31=2,""#9CB7E9"",""#CED9EF""))})"),"")</f>
        <v/>
      </c>
      <c r="J31" s="105">
        <f t="shared" si="8"/>
        <v>1</v>
      </c>
      <c r="K31" s="45">
        <f t="shared" si="9"/>
        <v>5.4</v>
      </c>
      <c r="L31" s="105">
        <v>8.0</v>
      </c>
      <c r="M31" s="49" t="str">
        <f>IFERROR(__xludf.DUMMYFUNCTION("IF(A31=FALSE,SPARKLINE(K31:L31,{""charttype"",""bar"";""max"",8;""min"",0;""color1"",IF(K31&gt;=5,""green"",IF(K31&lt;=3,""orange"",""#C9C21D""));""color2"",""#eeeeee""}),""Done ✓"")"),"")</f>
        <v/>
      </c>
      <c r="N31" s="45"/>
      <c r="O31" s="45"/>
      <c r="P31" s="45"/>
      <c r="Q31" s="45"/>
      <c r="R31" s="45"/>
      <c r="S31" s="45"/>
      <c r="T31" s="45"/>
      <c r="U31" s="45"/>
      <c r="V31" s="45"/>
      <c r="W31" s="45"/>
      <c r="X31" s="45"/>
      <c r="Y31" s="45"/>
      <c r="Z31" s="45"/>
      <c r="AA31" s="45"/>
      <c r="AB31" s="45"/>
      <c r="AC31" s="45"/>
      <c r="AD31" s="45"/>
      <c r="AE31" s="45"/>
      <c r="AF31" s="45"/>
      <c r="AG31" s="45"/>
      <c r="AH31" s="45"/>
      <c r="AI31" s="45"/>
      <c r="AJ31" s="45"/>
    </row>
    <row r="32">
      <c r="A32" s="105" t="b">
        <v>0</v>
      </c>
      <c r="B32" s="143" t="s">
        <v>154</v>
      </c>
      <c r="C32" s="135" t="s">
        <v>32</v>
      </c>
      <c r="D32" s="136" t="s">
        <v>49</v>
      </c>
      <c r="E32" s="105">
        <f t="shared" si="7"/>
        <v>1</v>
      </c>
      <c r="F32" s="137">
        <v>2.0</v>
      </c>
      <c r="G32" s="105" t="str">
        <f>IFERROR(__xludf.DUMMYFUNCTION("SPARKLINE(F32,{""charttype"",""bar"";""max"",3;""min"",1;""color1"",IF(F32=3,""#4078DD"",IF(F32=2,""#9CB7E9"",""#dddddd""))})"),"")</f>
        <v/>
      </c>
      <c r="H32" s="105">
        <v>2.0</v>
      </c>
      <c r="I32" s="172" t="str">
        <f>IFERROR(__xludf.DUMMYFUNCTION("SPARKLINE(H32,{""charttype"",""bar"";""max"",3;""min"",1;""color1"",IF(H32=3,""#4078DD"",IF(H32=2,""#9CB7E9"",""#CED9EF""))})"),"")</f>
        <v/>
      </c>
      <c r="J32" s="105">
        <f t="shared" si="8"/>
        <v>2</v>
      </c>
      <c r="K32" s="45">
        <f t="shared" si="9"/>
        <v>4</v>
      </c>
      <c r="L32" s="105">
        <v>8.0</v>
      </c>
      <c r="M32" s="49" t="str">
        <f>IFERROR(__xludf.DUMMYFUNCTION("IF(A32=FALSE,SPARKLINE(K32:L32,{""charttype"",""bar"";""max"",8;""min"",0;""color1"",IF(K32&gt;=5,""green"",IF(K32&lt;=3,""orange"",""#C9C21D""));""color2"",""#eeeeee""}),""Done ✓"")"),"")</f>
        <v/>
      </c>
      <c r="N32" s="45"/>
      <c r="O32" s="45"/>
      <c r="P32" s="45"/>
      <c r="Q32" s="45"/>
      <c r="R32" s="45"/>
      <c r="S32" s="45"/>
      <c r="T32" s="45"/>
      <c r="U32" s="45"/>
      <c r="V32" s="45"/>
      <c r="W32" s="45"/>
      <c r="X32" s="45"/>
      <c r="Y32" s="45"/>
      <c r="Z32" s="45"/>
      <c r="AA32" s="45"/>
      <c r="AB32" s="45"/>
      <c r="AC32" s="45"/>
      <c r="AD32" s="45"/>
      <c r="AE32" s="45"/>
      <c r="AF32" s="45"/>
      <c r="AG32" s="45"/>
      <c r="AH32" s="45"/>
      <c r="AI32" s="45"/>
      <c r="AJ32" s="45"/>
    </row>
    <row r="33">
      <c r="A33" s="105" t="b">
        <v>0</v>
      </c>
      <c r="B33" s="143" t="s">
        <v>155</v>
      </c>
      <c r="C33" s="135" t="s">
        <v>32</v>
      </c>
      <c r="D33" s="136" t="s">
        <v>49</v>
      </c>
      <c r="E33" s="105">
        <f t="shared" si="7"/>
        <v>1</v>
      </c>
      <c r="F33" s="137">
        <v>3.0</v>
      </c>
      <c r="G33" s="105" t="str">
        <f>IFERROR(__xludf.DUMMYFUNCTION("SPARKLINE(F33,{""charttype"",""bar"";""max"",3;""min"",1;""color1"",IF(F33=3,""#4078DD"",IF(F33=2,""#9CB7E9"",""#dddddd""))})"),"")</f>
        <v/>
      </c>
      <c r="H33" s="105">
        <v>3.0</v>
      </c>
      <c r="I33" s="172" t="str">
        <f>IFERROR(__xludf.DUMMYFUNCTION("SPARKLINE(H33,{""charttype"",""bar"";""max"",3;""min"",1;""color1"",IF(H33=3,""#4078DD"",IF(H33=2,""#9CB7E9"",""#CED9EF""))})"),"")</f>
        <v/>
      </c>
      <c r="J33" s="105">
        <f t="shared" si="8"/>
        <v>1</v>
      </c>
      <c r="K33" s="45">
        <f t="shared" si="9"/>
        <v>4</v>
      </c>
      <c r="L33" s="105">
        <v>8.0</v>
      </c>
      <c r="M33" s="49" t="str">
        <f>IFERROR(__xludf.DUMMYFUNCTION("IF(A33=FALSE,SPARKLINE(K33:L33,{""charttype"",""bar"";""max"",8;""min"",0;""color1"",IF(K33&gt;=5,""green"",IF(K33&lt;=3,""orange"",""#C9C21D""));""color2"",""#eeeeee""}),""Done ✓"")"),"")</f>
        <v/>
      </c>
      <c r="N33" s="45"/>
      <c r="O33" s="45"/>
      <c r="P33" s="45"/>
      <c r="Q33" s="45"/>
      <c r="R33" s="45"/>
      <c r="S33" s="45"/>
      <c r="T33" s="45"/>
      <c r="U33" s="45"/>
      <c r="V33" s="45"/>
      <c r="W33" s="45"/>
      <c r="X33" s="45"/>
      <c r="Y33" s="45"/>
      <c r="Z33" s="45"/>
      <c r="AA33" s="45"/>
      <c r="AB33" s="45"/>
      <c r="AC33" s="45"/>
      <c r="AD33" s="45"/>
      <c r="AE33" s="45"/>
      <c r="AF33" s="45"/>
      <c r="AG33" s="45"/>
      <c r="AH33" s="45"/>
      <c r="AI33" s="45"/>
      <c r="AJ33" s="45"/>
    </row>
    <row r="34">
      <c r="A34" s="45"/>
      <c r="B34" s="109"/>
      <c r="C34" s="46"/>
      <c r="D34" s="45"/>
      <c r="E34" s="137"/>
      <c r="F34" s="105"/>
      <c r="G34" s="45"/>
      <c r="H34" s="45"/>
      <c r="I34" s="172"/>
      <c r="J34" s="45"/>
      <c r="K34" s="49"/>
      <c r="L34" s="49"/>
      <c r="M34" s="45"/>
      <c r="N34" s="45"/>
      <c r="O34" s="45"/>
      <c r="P34" s="45"/>
      <c r="Q34" s="45"/>
      <c r="R34" s="45"/>
      <c r="S34" s="45"/>
      <c r="T34" s="45"/>
      <c r="U34" s="45"/>
      <c r="V34" s="45"/>
      <c r="W34" s="45"/>
      <c r="X34" s="45"/>
      <c r="Y34" s="45"/>
      <c r="Z34" s="45"/>
      <c r="AA34" s="45"/>
      <c r="AB34" s="45"/>
      <c r="AC34" s="45"/>
      <c r="AD34" s="45"/>
      <c r="AE34" s="45"/>
      <c r="AF34" s="45"/>
      <c r="AG34" s="45"/>
      <c r="AH34" s="45"/>
      <c r="AI34" s="45"/>
    </row>
    <row r="35">
      <c r="A35" s="45"/>
      <c r="B35" s="109"/>
      <c r="C35" s="46"/>
      <c r="D35" s="45"/>
      <c r="E35" s="137"/>
      <c r="F35" s="105"/>
      <c r="G35" s="45"/>
      <c r="H35" s="45"/>
      <c r="I35" s="45"/>
      <c r="J35" s="45"/>
      <c r="K35" s="49"/>
      <c r="L35" s="49"/>
      <c r="M35" s="45"/>
      <c r="N35" s="45"/>
      <c r="O35" s="45"/>
      <c r="P35" s="45"/>
      <c r="Q35" s="45"/>
      <c r="R35" s="45"/>
      <c r="S35" s="45"/>
      <c r="T35" s="45"/>
      <c r="U35" s="45"/>
      <c r="V35" s="45"/>
      <c r="W35" s="45"/>
      <c r="X35" s="45"/>
      <c r="Y35" s="45"/>
      <c r="Z35" s="45"/>
      <c r="AA35" s="45"/>
      <c r="AB35" s="45"/>
      <c r="AC35" s="45"/>
      <c r="AD35" s="45"/>
      <c r="AE35" s="45"/>
      <c r="AF35" s="45"/>
      <c r="AG35" s="45"/>
      <c r="AH35" s="45"/>
      <c r="AI35" s="45"/>
    </row>
    <row r="36">
      <c r="A36" s="45"/>
      <c r="B36" s="109"/>
      <c r="C36" s="46"/>
      <c r="D36" s="45"/>
      <c r="E36" s="137"/>
      <c r="F36" s="105"/>
      <c r="G36" s="45"/>
      <c r="H36" s="45"/>
      <c r="I36" s="45"/>
      <c r="J36" s="45"/>
      <c r="K36" s="49"/>
      <c r="L36" s="49"/>
      <c r="M36" s="45"/>
      <c r="N36" s="45"/>
      <c r="O36" s="45"/>
      <c r="P36" s="45"/>
      <c r="Q36" s="45"/>
      <c r="R36" s="45"/>
      <c r="S36" s="45"/>
      <c r="T36" s="45"/>
      <c r="U36" s="45"/>
      <c r="V36" s="45"/>
      <c r="W36" s="45"/>
      <c r="X36" s="45"/>
      <c r="Y36" s="45"/>
      <c r="Z36" s="45"/>
      <c r="AA36" s="45"/>
      <c r="AB36" s="45"/>
      <c r="AC36" s="45"/>
      <c r="AD36" s="45"/>
      <c r="AE36" s="45"/>
      <c r="AF36" s="45"/>
      <c r="AG36" s="45"/>
      <c r="AH36" s="45"/>
      <c r="AI36" s="45"/>
    </row>
    <row r="37">
      <c r="A37" s="45"/>
      <c r="B37" s="109"/>
      <c r="C37" s="46"/>
      <c r="D37" s="45"/>
      <c r="E37" s="137"/>
      <c r="F37" s="105"/>
      <c r="G37" s="45"/>
      <c r="H37" s="45"/>
      <c r="I37" s="45"/>
      <c r="J37" s="45"/>
      <c r="K37" s="49"/>
      <c r="L37" s="49"/>
      <c r="M37" s="45"/>
      <c r="N37" s="45"/>
      <c r="O37" s="45"/>
      <c r="P37" s="45"/>
      <c r="Q37" s="45"/>
      <c r="R37" s="45"/>
      <c r="S37" s="45"/>
      <c r="T37" s="45"/>
      <c r="U37" s="45"/>
      <c r="V37" s="45"/>
      <c r="W37" s="45"/>
      <c r="X37" s="45"/>
      <c r="Y37" s="45"/>
      <c r="Z37" s="45"/>
      <c r="AA37" s="45"/>
      <c r="AB37" s="45"/>
      <c r="AC37" s="45"/>
      <c r="AD37" s="45"/>
      <c r="AE37" s="45"/>
      <c r="AF37" s="45"/>
      <c r="AG37" s="45"/>
      <c r="AH37" s="45"/>
      <c r="AI37" s="45"/>
    </row>
    <row r="38">
      <c r="A38" s="45"/>
      <c r="B38" s="109"/>
      <c r="C38" s="46"/>
      <c r="D38" s="45"/>
      <c r="E38" s="137"/>
      <c r="F38" s="105"/>
      <c r="G38" s="45"/>
      <c r="H38" s="45"/>
      <c r="I38" s="45"/>
      <c r="J38" s="45"/>
      <c r="K38" s="49"/>
      <c r="L38" s="49"/>
      <c r="M38" s="45"/>
      <c r="N38" s="45"/>
      <c r="O38" s="45"/>
      <c r="P38" s="45"/>
      <c r="Q38" s="45"/>
      <c r="R38" s="45"/>
      <c r="S38" s="45"/>
      <c r="T38" s="45"/>
      <c r="U38" s="45"/>
      <c r="V38" s="45"/>
      <c r="W38" s="45"/>
      <c r="X38" s="45"/>
      <c r="Y38" s="45"/>
      <c r="Z38" s="45"/>
      <c r="AA38" s="45"/>
      <c r="AB38" s="45"/>
      <c r="AC38" s="45"/>
      <c r="AD38" s="45"/>
      <c r="AE38" s="45"/>
      <c r="AF38" s="45"/>
      <c r="AG38" s="45"/>
      <c r="AH38" s="45"/>
      <c r="AI38" s="45"/>
    </row>
    <row r="39">
      <c r="A39" s="45"/>
      <c r="B39" s="109"/>
      <c r="C39" s="46"/>
      <c r="D39" s="45"/>
      <c r="E39" s="137"/>
      <c r="F39" s="105"/>
      <c r="G39" s="45"/>
      <c r="H39" s="45"/>
      <c r="I39" s="45"/>
      <c r="J39" s="45"/>
      <c r="K39" s="49"/>
      <c r="L39" s="49"/>
      <c r="M39" s="10"/>
      <c r="N39" s="45"/>
      <c r="O39" s="45"/>
      <c r="P39" s="45"/>
      <c r="Q39" s="45"/>
      <c r="R39" s="45"/>
      <c r="S39" s="45"/>
      <c r="T39" s="45"/>
      <c r="U39" s="45"/>
      <c r="V39" s="45"/>
      <c r="W39" s="45"/>
      <c r="X39" s="45"/>
      <c r="Y39" s="45"/>
      <c r="Z39" s="45"/>
      <c r="AA39" s="45"/>
      <c r="AB39" s="45"/>
      <c r="AC39" s="45"/>
      <c r="AD39" s="45"/>
      <c r="AE39" s="45"/>
      <c r="AF39" s="45"/>
      <c r="AG39" s="45"/>
      <c r="AH39" s="45"/>
      <c r="AI39" s="45"/>
    </row>
    <row r="40">
      <c r="A40" s="45"/>
      <c r="B40" s="109"/>
      <c r="C40" s="46"/>
      <c r="D40" s="45"/>
      <c r="E40" s="137"/>
      <c r="F40" s="105"/>
      <c r="G40" s="45"/>
      <c r="H40" s="45"/>
      <c r="I40" s="45"/>
      <c r="J40" s="45"/>
      <c r="K40" s="49"/>
      <c r="L40" s="49"/>
      <c r="M40" s="45"/>
      <c r="N40" s="45"/>
      <c r="O40" s="45"/>
      <c r="P40" s="45"/>
      <c r="Q40" s="45"/>
      <c r="R40" s="45"/>
      <c r="S40" s="45"/>
      <c r="T40" s="45"/>
      <c r="U40" s="45"/>
      <c r="V40" s="45"/>
      <c r="W40" s="45"/>
      <c r="X40" s="45"/>
      <c r="Y40" s="45"/>
      <c r="Z40" s="45"/>
      <c r="AA40" s="45"/>
      <c r="AB40" s="45"/>
      <c r="AC40" s="45"/>
      <c r="AD40" s="45"/>
      <c r="AE40" s="45"/>
      <c r="AF40" s="45"/>
      <c r="AG40" s="45"/>
      <c r="AH40" s="45"/>
      <c r="AI40" s="45"/>
    </row>
    <row r="41">
      <c r="A41" s="45"/>
      <c r="B41" s="109"/>
      <c r="C41" s="46"/>
      <c r="D41" s="45"/>
      <c r="E41" s="137"/>
      <c r="F41" s="105"/>
      <c r="G41" s="45"/>
      <c r="H41" s="45"/>
      <c r="I41" s="45"/>
      <c r="J41" s="45"/>
      <c r="K41" s="49"/>
      <c r="L41" s="49"/>
      <c r="M41" s="45"/>
      <c r="N41" s="45"/>
      <c r="O41" s="45"/>
      <c r="P41" s="45"/>
      <c r="Q41" s="45"/>
      <c r="R41" s="45"/>
      <c r="S41" s="45"/>
      <c r="T41" s="45"/>
      <c r="U41" s="45"/>
      <c r="V41" s="45"/>
      <c r="W41" s="45"/>
      <c r="X41" s="45"/>
      <c r="Y41" s="45"/>
      <c r="Z41" s="45"/>
      <c r="AA41" s="45"/>
      <c r="AB41" s="45"/>
      <c r="AC41" s="45"/>
      <c r="AD41" s="45"/>
      <c r="AE41" s="45"/>
      <c r="AF41" s="45"/>
      <c r="AG41" s="45"/>
      <c r="AH41" s="45"/>
      <c r="AI41" s="45"/>
    </row>
    <row r="42">
      <c r="A42" s="45"/>
      <c r="B42" s="109"/>
      <c r="C42" s="46"/>
      <c r="D42" s="45"/>
      <c r="E42" s="137"/>
      <c r="F42" s="105"/>
      <c r="G42" s="45"/>
      <c r="H42" s="45"/>
      <c r="I42" s="45"/>
      <c r="J42" s="45"/>
      <c r="K42" s="49"/>
      <c r="L42" s="49"/>
      <c r="M42" s="45"/>
      <c r="N42" s="45"/>
      <c r="O42" s="45"/>
      <c r="P42" s="45"/>
      <c r="Q42" s="45"/>
      <c r="R42" s="45"/>
      <c r="S42" s="45"/>
      <c r="T42" s="45"/>
      <c r="U42" s="45"/>
      <c r="V42" s="45"/>
      <c r="W42" s="45"/>
      <c r="X42" s="45"/>
      <c r="Y42" s="45"/>
      <c r="Z42" s="45"/>
      <c r="AA42" s="45"/>
      <c r="AB42" s="45"/>
      <c r="AC42" s="45"/>
      <c r="AD42" s="45"/>
      <c r="AE42" s="45"/>
      <c r="AF42" s="45"/>
      <c r="AG42" s="45"/>
      <c r="AH42" s="45"/>
      <c r="AI42" s="45"/>
    </row>
    <row r="43">
      <c r="A43" s="45"/>
      <c r="B43" s="109"/>
      <c r="C43" s="46"/>
      <c r="D43" s="45"/>
      <c r="E43" s="137"/>
      <c r="F43" s="105"/>
      <c r="G43" s="45"/>
      <c r="H43" s="45"/>
      <c r="I43" s="45"/>
      <c r="J43" s="45"/>
      <c r="K43" s="49"/>
      <c r="L43" s="49"/>
      <c r="M43" s="45"/>
      <c r="N43" s="45"/>
      <c r="O43" s="45"/>
      <c r="P43" s="45"/>
      <c r="Q43" s="45"/>
      <c r="R43" s="45"/>
      <c r="S43" s="45"/>
      <c r="T43" s="45"/>
      <c r="U43" s="45"/>
      <c r="V43" s="45"/>
      <c r="W43" s="45"/>
      <c r="X43" s="45"/>
      <c r="Y43" s="45"/>
      <c r="Z43" s="45"/>
      <c r="AA43" s="45"/>
      <c r="AB43" s="45"/>
      <c r="AC43" s="45"/>
      <c r="AD43" s="45"/>
      <c r="AE43" s="45"/>
      <c r="AF43" s="45"/>
      <c r="AG43" s="45"/>
      <c r="AH43" s="45"/>
      <c r="AI43" s="45"/>
    </row>
    <row r="44">
      <c r="A44" s="45"/>
      <c r="B44" s="109"/>
      <c r="C44" s="46"/>
      <c r="D44" s="45"/>
      <c r="E44" s="137"/>
      <c r="F44" s="105"/>
      <c r="G44" s="45"/>
      <c r="H44" s="45"/>
      <c r="I44" s="45"/>
      <c r="J44" s="45"/>
      <c r="K44" s="49"/>
      <c r="L44" s="49"/>
      <c r="M44" s="45"/>
      <c r="N44" s="45"/>
      <c r="O44" s="45"/>
      <c r="P44" s="45"/>
      <c r="Q44" s="45"/>
      <c r="R44" s="45"/>
      <c r="S44" s="45"/>
      <c r="T44" s="45"/>
      <c r="U44" s="45"/>
      <c r="V44" s="45"/>
      <c r="W44" s="45"/>
      <c r="X44" s="45"/>
      <c r="Y44" s="45"/>
      <c r="Z44" s="45"/>
      <c r="AA44" s="45"/>
      <c r="AB44" s="45"/>
      <c r="AC44" s="45"/>
      <c r="AD44" s="45"/>
      <c r="AE44" s="45"/>
      <c r="AF44" s="45"/>
      <c r="AG44" s="45"/>
      <c r="AH44" s="45"/>
      <c r="AI44" s="45"/>
    </row>
    <row r="45">
      <c r="A45" s="45"/>
      <c r="B45" s="109"/>
      <c r="C45" s="46"/>
      <c r="D45" s="45"/>
      <c r="E45" s="137"/>
      <c r="F45" s="105"/>
      <c r="G45" s="45"/>
      <c r="H45" s="45"/>
      <c r="I45" s="45"/>
      <c r="J45" s="45"/>
      <c r="K45" s="49"/>
      <c r="L45" s="49"/>
      <c r="M45" s="45"/>
      <c r="N45" s="45"/>
      <c r="O45" s="45"/>
      <c r="P45" s="45"/>
      <c r="Q45" s="45"/>
      <c r="R45" s="45"/>
      <c r="S45" s="45"/>
      <c r="T45" s="45"/>
      <c r="U45" s="45"/>
      <c r="V45" s="45"/>
      <c r="W45" s="45"/>
      <c r="X45" s="45"/>
      <c r="Y45" s="45"/>
      <c r="Z45" s="45"/>
      <c r="AA45" s="45"/>
      <c r="AB45" s="45"/>
      <c r="AC45" s="45"/>
      <c r="AD45" s="45"/>
      <c r="AE45" s="45"/>
      <c r="AF45" s="45"/>
      <c r="AG45" s="45"/>
      <c r="AH45" s="45"/>
      <c r="AI45" s="45"/>
    </row>
    <row r="46">
      <c r="A46" s="45"/>
      <c r="B46" s="109"/>
      <c r="C46" s="46"/>
      <c r="D46" s="45"/>
      <c r="E46" s="137"/>
      <c r="F46" s="105"/>
      <c r="G46" s="45"/>
      <c r="H46" s="45"/>
      <c r="I46" s="45"/>
      <c r="J46" s="45"/>
      <c r="K46" s="49"/>
      <c r="L46" s="49"/>
      <c r="M46" s="45"/>
      <c r="N46" s="45"/>
      <c r="O46" s="45"/>
      <c r="P46" s="45"/>
      <c r="Q46" s="45"/>
      <c r="R46" s="45"/>
      <c r="S46" s="45"/>
      <c r="T46" s="45"/>
      <c r="U46" s="45"/>
      <c r="V46" s="45"/>
      <c r="W46" s="45"/>
      <c r="X46" s="45"/>
      <c r="Y46" s="45"/>
      <c r="Z46" s="45"/>
      <c r="AA46" s="45"/>
      <c r="AB46" s="45"/>
      <c r="AC46" s="45"/>
      <c r="AD46" s="45"/>
      <c r="AE46" s="45"/>
      <c r="AF46" s="45"/>
      <c r="AG46" s="45"/>
      <c r="AH46" s="45"/>
      <c r="AI46" s="45"/>
    </row>
    <row r="47">
      <c r="A47" s="45"/>
      <c r="B47" s="109"/>
      <c r="C47" s="46"/>
      <c r="D47" s="45"/>
      <c r="E47" s="137"/>
      <c r="F47" s="105"/>
      <c r="G47" s="45"/>
      <c r="H47" s="45"/>
      <c r="I47" s="45"/>
      <c r="J47" s="45"/>
      <c r="K47" s="49"/>
      <c r="L47" s="49"/>
      <c r="M47" s="45"/>
      <c r="N47" s="45"/>
      <c r="O47" s="45"/>
      <c r="P47" s="45"/>
      <c r="Q47" s="45"/>
      <c r="R47" s="45"/>
      <c r="S47" s="45"/>
      <c r="T47" s="45"/>
      <c r="U47" s="45"/>
      <c r="V47" s="45"/>
      <c r="W47" s="45"/>
      <c r="X47" s="45"/>
      <c r="Y47" s="45"/>
      <c r="Z47" s="45"/>
      <c r="AA47" s="45"/>
      <c r="AB47" s="45"/>
      <c r="AC47" s="45"/>
      <c r="AD47" s="45"/>
      <c r="AE47" s="45"/>
      <c r="AF47" s="45"/>
      <c r="AG47" s="45"/>
      <c r="AH47" s="45"/>
      <c r="AI47" s="45"/>
    </row>
    <row r="48">
      <c r="A48" s="45"/>
      <c r="B48" s="109"/>
      <c r="C48" s="46"/>
      <c r="D48" s="45"/>
      <c r="E48" s="137"/>
      <c r="F48" s="105"/>
      <c r="G48" s="45"/>
      <c r="H48" s="45"/>
      <c r="I48" s="45"/>
      <c r="J48" s="45"/>
      <c r="K48" s="49"/>
      <c r="L48" s="49"/>
      <c r="M48" s="45"/>
      <c r="N48" s="45"/>
      <c r="O48" s="45"/>
      <c r="P48" s="45"/>
      <c r="Q48" s="45"/>
      <c r="R48" s="45"/>
      <c r="S48" s="45"/>
      <c r="T48" s="45"/>
      <c r="U48" s="45"/>
      <c r="V48" s="45"/>
      <c r="W48" s="45"/>
      <c r="X48" s="45"/>
      <c r="Y48" s="45"/>
      <c r="Z48" s="45"/>
      <c r="AA48" s="45"/>
      <c r="AB48" s="45"/>
      <c r="AC48" s="45"/>
      <c r="AD48" s="45"/>
      <c r="AE48" s="45"/>
      <c r="AF48" s="45"/>
      <c r="AG48" s="45"/>
      <c r="AH48" s="45"/>
      <c r="AI48" s="45"/>
    </row>
    <row r="49">
      <c r="A49" s="45"/>
      <c r="B49" s="109"/>
      <c r="C49" s="46"/>
      <c r="D49" s="45"/>
      <c r="E49" s="137"/>
      <c r="F49" s="105"/>
      <c r="G49" s="45"/>
      <c r="H49" s="45"/>
      <c r="I49" s="45"/>
      <c r="J49" s="45"/>
      <c r="K49" s="49"/>
      <c r="L49" s="49"/>
      <c r="M49" s="45"/>
      <c r="N49" s="45"/>
      <c r="O49" s="45"/>
      <c r="P49" s="45"/>
      <c r="Q49" s="45"/>
      <c r="R49" s="45"/>
      <c r="S49" s="45"/>
      <c r="T49" s="45"/>
      <c r="U49" s="45"/>
      <c r="V49" s="45"/>
      <c r="W49" s="45"/>
      <c r="X49" s="45"/>
      <c r="Y49" s="45"/>
      <c r="Z49" s="45"/>
      <c r="AA49" s="45"/>
      <c r="AB49" s="45"/>
      <c r="AC49" s="45"/>
      <c r="AD49" s="45"/>
      <c r="AE49" s="45"/>
      <c r="AF49" s="45"/>
      <c r="AG49" s="45"/>
      <c r="AH49" s="45"/>
      <c r="AI49" s="45"/>
    </row>
    <row r="50">
      <c r="A50" s="45"/>
      <c r="B50" s="109"/>
      <c r="C50" s="46"/>
      <c r="D50" s="45"/>
      <c r="E50" s="137"/>
      <c r="F50" s="105"/>
      <c r="G50" s="45"/>
      <c r="H50" s="45"/>
      <c r="I50" s="45"/>
      <c r="J50" s="45"/>
      <c r="K50" s="49"/>
      <c r="L50" s="49"/>
      <c r="M50" s="45"/>
      <c r="N50" s="45"/>
      <c r="O50" s="45"/>
      <c r="P50" s="45"/>
      <c r="Q50" s="45"/>
      <c r="R50" s="45"/>
      <c r="S50" s="45"/>
      <c r="T50" s="45"/>
      <c r="U50" s="45"/>
      <c r="V50" s="45"/>
      <c r="W50" s="45"/>
      <c r="X50" s="45"/>
      <c r="Y50" s="45"/>
      <c r="Z50" s="45"/>
      <c r="AA50" s="45"/>
      <c r="AB50" s="45"/>
      <c r="AC50" s="45"/>
      <c r="AD50" s="45"/>
      <c r="AE50" s="45"/>
      <c r="AF50" s="45"/>
      <c r="AG50" s="45"/>
      <c r="AH50" s="45"/>
      <c r="AI50" s="45"/>
    </row>
    <row r="51">
      <c r="A51" s="45"/>
      <c r="B51" s="109"/>
      <c r="C51" s="46"/>
      <c r="D51" s="45"/>
      <c r="E51" s="137"/>
      <c r="F51" s="105"/>
      <c r="G51" s="45"/>
      <c r="H51" s="45"/>
      <c r="I51" s="45"/>
      <c r="J51" s="45"/>
      <c r="K51" s="49"/>
      <c r="L51" s="49"/>
      <c r="M51" s="45"/>
      <c r="N51" s="45"/>
      <c r="O51" s="45"/>
      <c r="P51" s="45"/>
      <c r="Q51" s="45"/>
      <c r="R51" s="45"/>
      <c r="S51" s="45"/>
      <c r="T51" s="45"/>
      <c r="U51" s="45"/>
      <c r="V51" s="45"/>
      <c r="W51" s="45"/>
      <c r="X51" s="45"/>
      <c r="Y51" s="45"/>
      <c r="Z51" s="45"/>
      <c r="AA51" s="45"/>
      <c r="AB51" s="45"/>
      <c r="AC51" s="45"/>
      <c r="AD51" s="45"/>
      <c r="AE51" s="45"/>
      <c r="AF51" s="45"/>
      <c r="AG51" s="45"/>
      <c r="AH51" s="45"/>
      <c r="AI51" s="45"/>
    </row>
    <row r="52">
      <c r="A52" s="45"/>
      <c r="B52" s="109"/>
      <c r="C52" s="46"/>
      <c r="D52" s="45"/>
      <c r="E52" s="137"/>
      <c r="F52" s="105"/>
      <c r="G52" s="45"/>
      <c r="H52" s="45"/>
      <c r="I52" s="45"/>
      <c r="J52" s="45"/>
      <c r="K52" s="49"/>
      <c r="L52" s="49"/>
      <c r="M52" s="45"/>
      <c r="N52" s="45"/>
      <c r="O52" s="45"/>
      <c r="P52" s="45"/>
      <c r="Q52" s="45"/>
      <c r="R52" s="45"/>
      <c r="S52" s="45"/>
      <c r="T52" s="45"/>
      <c r="U52" s="45"/>
      <c r="V52" s="45"/>
      <c r="W52" s="45"/>
      <c r="X52" s="45"/>
      <c r="Y52" s="45"/>
      <c r="Z52" s="45"/>
      <c r="AA52" s="45"/>
      <c r="AB52" s="45"/>
      <c r="AC52" s="45"/>
      <c r="AD52" s="45"/>
      <c r="AE52" s="45"/>
      <c r="AF52" s="45"/>
      <c r="AG52" s="45"/>
      <c r="AH52" s="45"/>
      <c r="AI52" s="45"/>
    </row>
    <row r="53">
      <c r="A53" s="45"/>
      <c r="B53" s="109"/>
      <c r="C53" s="46"/>
      <c r="D53" s="45"/>
      <c r="E53" s="137"/>
      <c r="F53" s="105"/>
      <c r="G53" s="45"/>
      <c r="H53" s="45"/>
      <c r="I53" s="45"/>
      <c r="J53" s="45"/>
      <c r="K53" s="49"/>
      <c r="L53" s="49"/>
      <c r="M53" s="45"/>
      <c r="N53" s="45"/>
      <c r="O53" s="45"/>
      <c r="P53" s="45"/>
      <c r="Q53" s="45"/>
      <c r="R53" s="45"/>
      <c r="S53" s="45"/>
      <c r="T53" s="45"/>
      <c r="U53" s="45"/>
      <c r="V53" s="45"/>
      <c r="W53" s="45"/>
      <c r="X53" s="45"/>
      <c r="Y53" s="45"/>
      <c r="Z53" s="45"/>
      <c r="AA53" s="45"/>
      <c r="AB53" s="45"/>
      <c r="AC53" s="45"/>
      <c r="AD53" s="45"/>
      <c r="AE53" s="45"/>
      <c r="AF53" s="45"/>
      <c r="AG53" s="45"/>
      <c r="AH53" s="45"/>
      <c r="AI53" s="45"/>
    </row>
    <row r="54">
      <c r="A54" s="45"/>
      <c r="B54" s="109"/>
      <c r="C54" s="46"/>
      <c r="D54" s="45"/>
      <c r="E54" s="137"/>
      <c r="F54" s="105"/>
      <c r="G54" s="45"/>
      <c r="H54" s="45"/>
      <c r="I54" s="45"/>
      <c r="J54" s="45"/>
      <c r="K54" s="49"/>
      <c r="L54" s="49"/>
      <c r="M54" s="45"/>
      <c r="N54" s="45"/>
      <c r="O54" s="45"/>
      <c r="P54" s="45"/>
      <c r="Q54" s="45"/>
      <c r="R54" s="45"/>
      <c r="S54" s="45"/>
      <c r="T54" s="45"/>
      <c r="U54" s="45"/>
      <c r="V54" s="45"/>
      <c r="W54" s="45"/>
      <c r="X54" s="45"/>
      <c r="Y54" s="45"/>
      <c r="Z54" s="45"/>
      <c r="AA54" s="45"/>
      <c r="AB54" s="45"/>
      <c r="AC54" s="45"/>
      <c r="AD54" s="45"/>
      <c r="AE54" s="45"/>
      <c r="AF54" s="45"/>
      <c r="AG54" s="45"/>
      <c r="AH54" s="45"/>
      <c r="AI54" s="45"/>
    </row>
    <row r="55">
      <c r="A55" s="45"/>
      <c r="B55" s="109"/>
      <c r="C55" s="46"/>
      <c r="D55" s="45"/>
      <c r="E55" s="137"/>
      <c r="F55" s="105"/>
      <c r="G55" s="45"/>
      <c r="H55" s="45"/>
      <c r="I55" s="45"/>
      <c r="J55" s="45"/>
      <c r="K55" s="49"/>
      <c r="L55" s="49"/>
      <c r="M55" s="45"/>
      <c r="N55" s="45"/>
      <c r="O55" s="45"/>
      <c r="P55" s="45"/>
      <c r="Q55" s="45"/>
      <c r="R55" s="45"/>
      <c r="S55" s="45"/>
      <c r="T55" s="45"/>
      <c r="U55" s="45"/>
      <c r="V55" s="45"/>
      <c r="W55" s="45"/>
      <c r="X55" s="45"/>
      <c r="Y55" s="45"/>
      <c r="Z55" s="45"/>
      <c r="AA55" s="45"/>
      <c r="AB55" s="45"/>
      <c r="AC55" s="45"/>
      <c r="AD55" s="45"/>
      <c r="AE55" s="45"/>
      <c r="AF55" s="45"/>
      <c r="AG55" s="45"/>
      <c r="AH55" s="45"/>
      <c r="AI55" s="45"/>
    </row>
    <row r="56">
      <c r="A56" s="45"/>
      <c r="B56" s="109"/>
      <c r="C56" s="46"/>
      <c r="D56" s="45"/>
      <c r="E56" s="137"/>
      <c r="F56" s="105"/>
      <c r="G56" s="45"/>
      <c r="H56" s="45"/>
      <c r="I56" s="45"/>
      <c r="J56" s="45"/>
      <c r="K56" s="49"/>
      <c r="L56" s="49"/>
      <c r="M56" s="45"/>
      <c r="N56" s="45"/>
      <c r="O56" s="45"/>
      <c r="P56" s="45"/>
      <c r="Q56" s="45"/>
      <c r="R56" s="45"/>
      <c r="S56" s="45"/>
      <c r="T56" s="45"/>
      <c r="U56" s="45"/>
      <c r="V56" s="45"/>
      <c r="W56" s="45"/>
      <c r="X56" s="45"/>
      <c r="Y56" s="45"/>
      <c r="Z56" s="45"/>
      <c r="AA56" s="45"/>
      <c r="AB56" s="45"/>
      <c r="AC56" s="45"/>
      <c r="AD56" s="45"/>
      <c r="AE56" s="45"/>
      <c r="AF56" s="45"/>
      <c r="AG56" s="45"/>
      <c r="AH56" s="45"/>
      <c r="AI56" s="45"/>
    </row>
    <row r="57">
      <c r="A57" s="45"/>
      <c r="B57" s="109"/>
      <c r="C57" s="46"/>
      <c r="D57" s="45"/>
      <c r="E57" s="137"/>
      <c r="F57" s="105"/>
      <c r="G57" s="45"/>
      <c r="H57" s="45"/>
      <c r="I57" s="45"/>
      <c r="J57" s="45"/>
      <c r="K57" s="49"/>
      <c r="L57" s="49"/>
      <c r="M57" s="45"/>
      <c r="N57" s="45"/>
      <c r="O57" s="45"/>
      <c r="P57" s="45"/>
      <c r="Q57" s="45"/>
      <c r="R57" s="45"/>
      <c r="S57" s="45"/>
      <c r="T57" s="45"/>
      <c r="U57" s="45"/>
      <c r="V57" s="45"/>
      <c r="W57" s="45"/>
      <c r="X57" s="45"/>
      <c r="Y57" s="45"/>
      <c r="Z57" s="45"/>
      <c r="AA57" s="45"/>
      <c r="AB57" s="45"/>
      <c r="AC57" s="45"/>
      <c r="AD57" s="45"/>
      <c r="AE57" s="45"/>
      <c r="AF57" s="45"/>
      <c r="AG57" s="45"/>
      <c r="AH57" s="45"/>
      <c r="AI57" s="45"/>
    </row>
    <row r="58">
      <c r="A58" s="45"/>
      <c r="B58" s="109"/>
      <c r="C58" s="46"/>
      <c r="D58" s="45"/>
      <c r="E58" s="137"/>
      <c r="F58" s="105"/>
      <c r="G58" s="45"/>
      <c r="H58" s="45"/>
      <c r="I58" s="45"/>
      <c r="J58" s="45"/>
      <c r="K58" s="49"/>
      <c r="L58" s="49"/>
      <c r="M58" s="45"/>
      <c r="N58" s="45"/>
      <c r="O58" s="45"/>
      <c r="P58" s="45"/>
      <c r="Q58" s="45"/>
      <c r="R58" s="45"/>
      <c r="S58" s="45"/>
      <c r="T58" s="45"/>
      <c r="U58" s="45"/>
      <c r="V58" s="45"/>
      <c r="W58" s="45"/>
      <c r="X58" s="45"/>
      <c r="Y58" s="45"/>
      <c r="Z58" s="45"/>
      <c r="AA58" s="45"/>
      <c r="AB58" s="45"/>
      <c r="AC58" s="45"/>
      <c r="AD58" s="45"/>
      <c r="AE58" s="45"/>
      <c r="AF58" s="45"/>
      <c r="AG58" s="45"/>
      <c r="AH58" s="45"/>
      <c r="AI58" s="45"/>
    </row>
    <row r="59">
      <c r="A59" s="45"/>
      <c r="B59" s="109"/>
      <c r="C59" s="46"/>
      <c r="D59" s="45"/>
      <c r="E59" s="137"/>
      <c r="F59" s="105"/>
      <c r="G59" s="45"/>
      <c r="H59" s="45"/>
      <c r="I59" s="45"/>
      <c r="J59" s="45"/>
      <c r="K59" s="49"/>
      <c r="L59" s="49"/>
      <c r="M59" s="45"/>
      <c r="N59" s="45"/>
      <c r="O59" s="45"/>
      <c r="P59" s="45"/>
      <c r="Q59" s="45"/>
      <c r="R59" s="45"/>
      <c r="S59" s="45"/>
      <c r="T59" s="45"/>
      <c r="U59" s="45"/>
      <c r="V59" s="45"/>
      <c r="W59" s="45"/>
      <c r="X59" s="45"/>
      <c r="Y59" s="45"/>
      <c r="Z59" s="45"/>
      <c r="AA59" s="45"/>
      <c r="AB59" s="45"/>
      <c r="AC59" s="45"/>
      <c r="AD59" s="45"/>
      <c r="AE59" s="45"/>
      <c r="AF59" s="45"/>
      <c r="AG59" s="45"/>
      <c r="AH59" s="45"/>
      <c r="AI59" s="45"/>
    </row>
    <row r="60">
      <c r="A60" s="45"/>
      <c r="B60" s="109"/>
      <c r="C60" s="46"/>
      <c r="D60" s="45"/>
      <c r="E60" s="137"/>
      <c r="F60" s="105"/>
      <c r="G60" s="45"/>
      <c r="H60" s="45"/>
      <c r="I60" s="45"/>
      <c r="J60" s="45"/>
      <c r="K60" s="49"/>
      <c r="L60" s="49"/>
      <c r="M60" s="45"/>
      <c r="N60" s="45"/>
      <c r="O60" s="45"/>
      <c r="P60" s="45"/>
      <c r="Q60" s="45"/>
      <c r="R60" s="45"/>
      <c r="S60" s="45"/>
      <c r="T60" s="45"/>
      <c r="U60" s="45"/>
      <c r="V60" s="45"/>
      <c r="W60" s="45"/>
      <c r="X60" s="45"/>
      <c r="Y60" s="45"/>
      <c r="Z60" s="45"/>
      <c r="AA60" s="45"/>
      <c r="AB60" s="45"/>
      <c r="AC60" s="45"/>
      <c r="AD60" s="45"/>
      <c r="AE60" s="45"/>
      <c r="AF60" s="45"/>
      <c r="AG60" s="45"/>
      <c r="AH60" s="45"/>
      <c r="AI60" s="45"/>
    </row>
    <row r="61">
      <c r="A61" s="45"/>
      <c r="B61" s="109"/>
      <c r="C61" s="46"/>
      <c r="D61" s="45"/>
      <c r="E61" s="137"/>
      <c r="F61" s="105"/>
      <c r="G61" s="45"/>
      <c r="H61" s="45"/>
      <c r="I61" s="45"/>
      <c r="J61" s="45"/>
      <c r="K61" s="49"/>
      <c r="L61" s="49"/>
      <c r="M61" s="45"/>
      <c r="N61" s="45"/>
      <c r="O61" s="45"/>
      <c r="P61" s="45"/>
      <c r="Q61" s="45"/>
      <c r="R61" s="45"/>
      <c r="S61" s="45"/>
      <c r="T61" s="45"/>
      <c r="U61" s="45"/>
      <c r="V61" s="45"/>
      <c r="W61" s="45"/>
      <c r="X61" s="45"/>
      <c r="Y61" s="45"/>
      <c r="Z61" s="45"/>
      <c r="AA61" s="45"/>
      <c r="AB61" s="45"/>
      <c r="AC61" s="45"/>
      <c r="AD61" s="45"/>
      <c r="AE61" s="45"/>
      <c r="AF61" s="45"/>
      <c r="AG61" s="45"/>
      <c r="AH61" s="45"/>
      <c r="AI61" s="45"/>
    </row>
    <row r="62">
      <c r="A62" s="45"/>
      <c r="B62" s="109"/>
      <c r="C62" s="46"/>
      <c r="D62" s="45"/>
      <c r="E62" s="137"/>
      <c r="F62" s="105"/>
      <c r="G62" s="45"/>
      <c r="H62" s="45"/>
      <c r="I62" s="45"/>
      <c r="J62" s="45"/>
      <c r="K62" s="49"/>
      <c r="L62" s="49"/>
      <c r="M62" s="45"/>
      <c r="N62" s="45"/>
      <c r="O62" s="45"/>
      <c r="P62" s="45"/>
      <c r="Q62" s="45"/>
      <c r="R62" s="45"/>
      <c r="S62" s="45"/>
      <c r="T62" s="45"/>
      <c r="U62" s="45"/>
      <c r="V62" s="45"/>
      <c r="W62" s="45"/>
      <c r="X62" s="45"/>
      <c r="Y62" s="45"/>
      <c r="Z62" s="45"/>
      <c r="AA62" s="45"/>
      <c r="AB62" s="45"/>
      <c r="AC62" s="45"/>
      <c r="AD62" s="45"/>
      <c r="AE62" s="45"/>
      <c r="AF62" s="45"/>
      <c r="AG62" s="45"/>
      <c r="AH62" s="45"/>
      <c r="AI62" s="45"/>
    </row>
    <row r="63">
      <c r="A63" s="45"/>
      <c r="B63" s="109"/>
      <c r="C63" s="46"/>
      <c r="D63" s="45"/>
      <c r="E63" s="137"/>
      <c r="F63" s="105"/>
      <c r="G63" s="45"/>
      <c r="H63" s="45"/>
      <c r="I63" s="45"/>
      <c r="J63" s="45"/>
      <c r="K63" s="49"/>
      <c r="L63" s="49"/>
      <c r="M63" s="45"/>
      <c r="N63" s="45"/>
      <c r="O63" s="45"/>
      <c r="P63" s="45"/>
      <c r="Q63" s="45"/>
      <c r="R63" s="45"/>
      <c r="S63" s="45"/>
      <c r="T63" s="45"/>
      <c r="U63" s="45"/>
      <c r="V63" s="45"/>
      <c r="W63" s="45"/>
      <c r="X63" s="45"/>
      <c r="Y63" s="45"/>
      <c r="Z63" s="45"/>
      <c r="AA63" s="45"/>
      <c r="AB63" s="45"/>
      <c r="AC63" s="45"/>
      <c r="AD63" s="45"/>
      <c r="AE63" s="45"/>
      <c r="AF63" s="45"/>
      <c r="AG63" s="45"/>
      <c r="AH63" s="45"/>
      <c r="AI63" s="45"/>
    </row>
    <row r="64">
      <c r="A64" s="45"/>
      <c r="B64" s="109"/>
      <c r="C64" s="46"/>
      <c r="D64" s="45"/>
      <c r="E64" s="137"/>
      <c r="F64" s="105"/>
      <c r="G64" s="45"/>
      <c r="H64" s="45"/>
      <c r="I64" s="45"/>
      <c r="J64" s="45"/>
      <c r="K64" s="49"/>
      <c r="L64" s="49"/>
      <c r="M64" s="45"/>
      <c r="N64" s="45"/>
      <c r="O64" s="45"/>
      <c r="P64" s="45"/>
      <c r="Q64" s="45"/>
      <c r="R64" s="45"/>
      <c r="S64" s="45"/>
      <c r="T64" s="45"/>
      <c r="U64" s="45"/>
      <c r="V64" s="45"/>
      <c r="W64" s="45"/>
      <c r="X64" s="45"/>
      <c r="Y64" s="45"/>
      <c r="Z64" s="45"/>
      <c r="AA64" s="45"/>
      <c r="AB64" s="45"/>
      <c r="AC64" s="45"/>
      <c r="AD64" s="45"/>
      <c r="AE64" s="45"/>
      <c r="AF64" s="45"/>
      <c r="AG64" s="45"/>
      <c r="AH64" s="45"/>
      <c r="AI64" s="45"/>
    </row>
    <row r="65">
      <c r="A65" s="45"/>
      <c r="B65" s="109"/>
      <c r="C65" s="46"/>
      <c r="D65" s="45"/>
      <c r="E65" s="137"/>
      <c r="F65" s="105"/>
      <c r="G65" s="45"/>
      <c r="H65" s="45"/>
      <c r="I65" s="45"/>
      <c r="J65" s="45"/>
      <c r="K65" s="49"/>
      <c r="L65" s="49"/>
      <c r="M65" s="45"/>
      <c r="N65" s="45"/>
      <c r="O65" s="45"/>
      <c r="P65" s="45"/>
      <c r="Q65" s="45"/>
      <c r="R65" s="45"/>
      <c r="S65" s="45"/>
      <c r="T65" s="45"/>
      <c r="U65" s="45"/>
      <c r="V65" s="45"/>
      <c r="W65" s="45"/>
      <c r="X65" s="45"/>
      <c r="Y65" s="45"/>
      <c r="Z65" s="45"/>
      <c r="AA65" s="45"/>
      <c r="AB65" s="45"/>
      <c r="AC65" s="45"/>
      <c r="AD65" s="45"/>
      <c r="AE65" s="45"/>
      <c r="AF65" s="45"/>
      <c r="AG65" s="45"/>
      <c r="AH65" s="45"/>
      <c r="AI65" s="45"/>
    </row>
    <row r="66">
      <c r="A66" s="45"/>
      <c r="B66" s="109"/>
      <c r="C66" s="46"/>
      <c r="D66" s="45"/>
      <c r="E66" s="137"/>
      <c r="F66" s="105"/>
      <c r="G66" s="45"/>
      <c r="H66" s="45"/>
      <c r="I66" s="45"/>
      <c r="J66" s="45"/>
      <c r="K66" s="49"/>
      <c r="L66" s="49"/>
      <c r="M66" s="45"/>
      <c r="N66" s="45"/>
      <c r="O66" s="45"/>
      <c r="P66" s="45"/>
      <c r="Q66" s="45"/>
      <c r="R66" s="45"/>
      <c r="S66" s="45"/>
      <c r="T66" s="45"/>
      <c r="U66" s="45"/>
      <c r="V66" s="45"/>
      <c r="W66" s="45"/>
      <c r="X66" s="45"/>
      <c r="Y66" s="45"/>
      <c r="Z66" s="45"/>
      <c r="AA66" s="45"/>
      <c r="AB66" s="45"/>
      <c r="AC66" s="45"/>
      <c r="AD66" s="45"/>
      <c r="AE66" s="45"/>
      <c r="AF66" s="45"/>
      <c r="AG66" s="45"/>
      <c r="AH66" s="45"/>
      <c r="AI66" s="45"/>
    </row>
    <row r="67">
      <c r="A67" s="45"/>
      <c r="B67" s="109"/>
      <c r="C67" s="46"/>
      <c r="D67" s="45"/>
      <c r="E67" s="137"/>
      <c r="F67" s="105"/>
      <c r="G67" s="45"/>
      <c r="H67" s="45"/>
      <c r="I67" s="45"/>
      <c r="J67" s="45"/>
      <c r="K67" s="49"/>
      <c r="L67" s="49"/>
      <c r="M67" s="45"/>
      <c r="N67" s="45"/>
      <c r="O67" s="45"/>
      <c r="P67" s="45"/>
      <c r="Q67" s="45"/>
      <c r="R67" s="45"/>
      <c r="S67" s="45"/>
      <c r="T67" s="45"/>
      <c r="U67" s="45"/>
      <c r="V67" s="45"/>
      <c r="W67" s="45"/>
      <c r="X67" s="45"/>
      <c r="Y67" s="45"/>
      <c r="Z67" s="45"/>
      <c r="AA67" s="45"/>
      <c r="AB67" s="45"/>
      <c r="AC67" s="45"/>
      <c r="AD67" s="45"/>
      <c r="AE67" s="45"/>
      <c r="AF67" s="45"/>
      <c r="AG67" s="45"/>
      <c r="AH67" s="45"/>
      <c r="AI67" s="45"/>
    </row>
    <row r="68">
      <c r="A68" s="45"/>
      <c r="B68" s="109"/>
      <c r="C68" s="46"/>
      <c r="D68" s="45"/>
      <c r="E68" s="137"/>
      <c r="F68" s="105"/>
      <c r="G68" s="45"/>
      <c r="H68" s="45"/>
      <c r="I68" s="45"/>
      <c r="J68" s="45"/>
      <c r="K68" s="49"/>
      <c r="L68" s="49"/>
      <c r="M68" s="45"/>
      <c r="N68" s="45"/>
      <c r="O68" s="45"/>
      <c r="P68" s="45"/>
      <c r="Q68" s="45"/>
      <c r="R68" s="45"/>
      <c r="S68" s="45"/>
      <c r="T68" s="45"/>
      <c r="U68" s="45"/>
      <c r="V68" s="45"/>
      <c r="W68" s="45"/>
      <c r="X68" s="45"/>
      <c r="Y68" s="45"/>
      <c r="Z68" s="45"/>
      <c r="AA68" s="45"/>
      <c r="AB68" s="45"/>
      <c r="AC68" s="45"/>
      <c r="AD68" s="45"/>
      <c r="AE68" s="45"/>
      <c r="AF68" s="45"/>
      <c r="AG68" s="45"/>
      <c r="AH68" s="45"/>
      <c r="AI68" s="45"/>
    </row>
    <row r="69">
      <c r="A69" s="45"/>
      <c r="B69" s="109"/>
      <c r="C69" s="46"/>
      <c r="D69" s="45"/>
      <c r="E69" s="137"/>
      <c r="F69" s="105"/>
      <c r="G69" s="45"/>
      <c r="H69" s="45"/>
      <c r="I69" s="45"/>
      <c r="J69" s="45"/>
      <c r="K69" s="49"/>
      <c r="L69" s="49"/>
      <c r="M69" s="45"/>
      <c r="N69" s="45"/>
      <c r="O69" s="45"/>
      <c r="P69" s="45"/>
      <c r="Q69" s="45"/>
      <c r="R69" s="45"/>
      <c r="S69" s="45"/>
      <c r="T69" s="45"/>
      <c r="U69" s="45"/>
      <c r="V69" s="45"/>
      <c r="W69" s="45"/>
      <c r="X69" s="45"/>
      <c r="Y69" s="45"/>
      <c r="Z69" s="45"/>
      <c r="AA69" s="45"/>
      <c r="AB69" s="45"/>
      <c r="AC69" s="45"/>
      <c r="AD69" s="45"/>
      <c r="AE69" s="45"/>
      <c r="AF69" s="45"/>
      <c r="AG69" s="45"/>
      <c r="AH69" s="45"/>
      <c r="AI69" s="45"/>
    </row>
    <row r="70">
      <c r="A70" s="45"/>
      <c r="B70" s="110"/>
      <c r="C70" s="46"/>
      <c r="D70" s="45"/>
      <c r="E70" s="137"/>
      <c r="F70" s="105"/>
      <c r="G70" s="45"/>
      <c r="H70" s="45"/>
      <c r="I70" s="45"/>
      <c r="J70" s="45"/>
      <c r="K70" s="49"/>
      <c r="L70" s="49"/>
      <c r="M70" s="45"/>
      <c r="N70" s="45"/>
      <c r="O70" s="45"/>
      <c r="P70" s="45"/>
      <c r="Q70" s="45"/>
      <c r="R70" s="45"/>
      <c r="S70" s="45"/>
      <c r="T70" s="45"/>
      <c r="U70" s="45"/>
      <c r="V70" s="45"/>
      <c r="W70" s="45"/>
      <c r="X70" s="45"/>
      <c r="Y70" s="45"/>
      <c r="Z70" s="45"/>
      <c r="AA70" s="45"/>
      <c r="AB70" s="45"/>
      <c r="AC70" s="45"/>
      <c r="AD70" s="45"/>
      <c r="AE70" s="45"/>
      <c r="AF70" s="45"/>
      <c r="AG70" s="45"/>
      <c r="AH70" s="45"/>
      <c r="AI70" s="45"/>
    </row>
    <row r="71">
      <c r="A71" s="45"/>
      <c r="B71" s="110"/>
      <c r="C71" s="46"/>
      <c r="D71" s="45"/>
      <c r="E71" s="137"/>
      <c r="F71" s="105"/>
      <c r="G71" s="45"/>
      <c r="H71" s="45"/>
      <c r="I71" s="45"/>
      <c r="J71" s="45"/>
      <c r="K71" s="49"/>
      <c r="L71" s="49"/>
      <c r="M71" s="45"/>
      <c r="N71" s="45"/>
      <c r="O71" s="45"/>
      <c r="P71" s="45"/>
      <c r="Q71" s="45"/>
      <c r="R71" s="45"/>
      <c r="S71" s="45"/>
      <c r="T71" s="45"/>
      <c r="U71" s="45"/>
      <c r="V71" s="45"/>
      <c r="W71" s="45"/>
      <c r="X71" s="45"/>
      <c r="Y71" s="45"/>
      <c r="Z71" s="45"/>
      <c r="AA71" s="45"/>
      <c r="AB71" s="45"/>
      <c r="AC71" s="45"/>
      <c r="AD71" s="45"/>
      <c r="AE71" s="45"/>
      <c r="AF71" s="45"/>
      <c r="AG71" s="45"/>
      <c r="AH71" s="45"/>
      <c r="AI71" s="45"/>
    </row>
    <row r="72">
      <c r="A72" s="45"/>
      <c r="B72" s="110"/>
      <c r="C72" s="46"/>
      <c r="D72" s="45"/>
      <c r="E72" s="137"/>
      <c r="F72" s="105"/>
      <c r="G72" s="45"/>
      <c r="H72" s="45"/>
      <c r="I72" s="45"/>
      <c r="J72" s="45"/>
      <c r="K72" s="49"/>
      <c r="L72" s="49"/>
      <c r="M72" s="45"/>
      <c r="N72" s="45"/>
      <c r="O72" s="45"/>
      <c r="P72" s="45"/>
      <c r="Q72" s="45"/>
      <c r="R72" s="45"/>
      <c r="S72" s="45"/>
      <c r="T72" s="45"/>
      <c r="U72" s="45"/>
      <c r="V72" s="45"/>
      <c r="W72" s="45"/>
      <c r="X72" s="45"/>
      <c r="Y72" s="45"/>
      <c r="Z72" s="45"/>
      <c r="AA72" s="45"/>
      <c r="AB72" s="45"/>
      <c r="AC72" s="45"/>
      <c r="AD72" s="45"/>
      <c r="AE72" s="45"/>
      <c r="AF72" s="45"/>
      <c r="AG72" s="45"/>
      <c r="AH72" s="45"/>
      <c r="AI72" s="45"/>
    </row>
    <row r="73">
      <c r="A73" s="45"/>
      <c r="B73" s="110"/>
      <c r="C73" s="46"/>
      <c r="D73" s="45"/>
      <c r="E73" s="137"/>
      <c r="F73" s="105"/>
      <c r="G73" s="45"/>
      <c r="H73" s="45"/>
      <c r="I73" s="45"/>
      <c r="J73" s="45"/>
      <c r="K73" s="49"/>
      <c r="L73" s="49"/>
      <c r="M73" s="45"/>
      <c r="N73" s="45"/>
      <c r="O73" s="45"/>
      <c r="P73" s="45"/>
      <c r="Q73" s="45"/>
      <c r="R73" s="45"/>
      <c r="S73" s="45"/>
      <c r="T73" s="45"/>
      <c r="U73" s="45"/>
      <c r="V73" s="45"/>
      <c r="W73" s="45"/>
      <c r="X73" s="45"/>
      <c r="Y73" s="45"/>
      <c r="Z73" s="45"/>
      <c r="AA73" s="45"/>
      <c r="AB73" s="45"/>
      <c r="AC73" s="45"/>
      <c r="AD73" s="45"/>
      <c r="AE73" s="45"/>
      <c r="AF73" s="45"/>
      <c r="AG73" s="45"/>
      <c r="AH73" s="45"/>
      <c r="AI73" s="45"/>
    </row>
    <row r="74">
      <c r="A74" s="45"/>
      <c r="B74" s="110"/>
      <c r="C74" s="46"/>
      <c r="D74" s="45"/>
      <c r="E74" s="137"/>
      <c r="F74" s="105"/>
      <c r="G74" s="45"/>
      <c r="H74" s="45"/>
      <c r="I74" s="45"/>
      <c r="J74" s="45"/>
      <c r="K74" s="49"/>
      <c r="L74" s="49"/>
      <c r="M74" s="45"/>
      <c r="N74" s="45"/>
      <c r="O74" s="45"/>
      <c r="P74" s="45"/>
      <c r="Q74" s="45"/>
      <c r="R74" s="45"/>
      <c r="S74" s="45"/>
      <c r="T74" s="45"/>
      <c r="U74" s="45"/>
      <c r="V74" s="45"/>
      <c r="W74" s="45"/>
      <c r="X74" s="45"/>
      <c r="Y74" s="45"/>
      <c r="Z74" s="45"/>
      <c r="AA74" s="45"/>
      <c r="AB74" s="45"/>
      <c r="AC74" s="45"/>
      <c r="AD74" s="45"/>
      <c r="AE74" s="45"/>
      <c r="AF74" s="45"/>
      <c r="AG74" s="45"/>
      <c r="AH74" s="45"/>
      <c r="AI74" s="45"/>
    </row>
    <row r="75">
      <c r="A75" s="45"/>
      <c r="B75" s="110"/>
      <c r="C75" s="46"/>
      <c r="D75" s="45"/>
      <c r="E75" s="137"/>
      <c r="F75" s="105"/>
      <c r="G75" s="45"/>
      <c r="H75" s="45"/>
      <c r="I75" s="45"/>
      <c r="J75" s="45"/>
      <c r="K75" s="49"/>
      <c r="L75" s="49"/>
      <c r="M75" s="45"/>
      <c r="N75" s="45"/>
      <c r="O75" s="45"/>
      <c r="P75" s="45"/>
      <c r="Q75" s="45"/>
      <c r="R75" s="45"/>
      <c r="S75" s="45"/>
      <c r="T75" s="45"/>
      <c r="U75" s="45"/>
      <c r="V75" s="45"/>
      <c r="W75" s="45"/>
      <c r="X75" s="45"/>
      <c r="Y75" s="45"/>
      <c r="Z75" s="45"/>
      <c r="AA75" s="45"/>
      <c r="AB75" s="45"/>
      <c r="AC75" s="45"/>
      <c r="AD75" s="45"/>
      <c r="AE75" s="45"/>
      <c r="AF75" s="45"/>
      <c r="AG75" s="45"/>
      <c r="AH75" s="45"/>
      <c r="AI75" s="45"/>
    </row>
    <row r="76">
      <c r="A76" s="45"/>
      <c r="B76" s="110"/>
      <c r="C76" s="46"/>
      <c r="D76" s="45"/>
      <c r="E76" s="137"/>
      <c r="F76" s="105"/>
      <c r="G76" s="45"/>
      <c r="H76" s="45"/>
      <c r="I76" s="45"/>
      <c r="J76" s="45"/>
      <c r="K76" s="49"/>
      <c r="L76" s="49"/>
      <c r="M76" s="45"/>
      <c r="N76" s="45"/>
      <c r="O76" s="45"/>
      <c r="P76" s="45"/>
      <c r="Q76" s="45"/>
      <c r="R76" s="45"/>
      <c r="S76" s="45"/>
      <c r="T76" s="45"/>
      <c r="U76" s="45"/>
      <c r="V76" s="45"/>
      <c r="W76" s="45"/>
      <c r="X76" s="45"/>
      <c r="Y76" s="45"/>
      <c r="Z76" s="45"/>
      <c r="AA76" s="45"/>
      <c r="AB76" s="45"/>
      <c r="AC76" s="45"/>
      <c r="AD76" s="45"/>
      <c r="AE76" s="45"/>
      <c r="AF76" s="45"/>
      <c r="AG76" s="45"/>
      <c r="AH76" s="45"/>
      <c r="AI76" s="45"/>
    </row>
    <row r="77">
      <c r="A77" s="45"/>
      <c r="B77" s="110"/>
      <c r="C77" s="46"/>
      <c r="D77" s="45"/>
      <c r="E77" s="137"/>
      <c r="F77" s="105"/>
      <c r="G77" s="45"/>
      <c r="H77" s="45"/>
      <c r="I77" s="45"/>
      <c r="J77" s="45"/>
      <c r="K77" s="49"/>
      <c r="L77" s="49"/>
      <c r="M77" s="45"/>
      <c r="N77" s="45"/>
      <c r="O77" s="45"/>
      <c r="P77" s="45"/>
      <c r="Q77" s="45"/>
      <c r="R77" s="45"/>
      <c r="S77" s="45"/>
      <c r="T77" s="45"/>
      <c r="U77" s="45"/>
      <c r="V77" s="45"/>
      <c r="W77" s="45"/>
      <c r="X77" s="45"/>
      <c r="Y77" s="45"/>
      <c r="Z77" s="45"/>
      <c r="AA77" s="45"/>
      <c r="AB77" s="45"/>
      <c r="AC77" s="45"/>
      <c r="AD77" s="45"/>
      <c r="AE77" s="45"/>
      <c r="AF77" s="45"/>
      <c r="AG77" s="45"/>
      <c r="AH77" s="45"/>
      <c r="AI77" s="45"/>
    </row>
    <row r="78">
      <c r="A78" s="45"/>
      <c r="B78" s="110"/>
      <c r="C78" s="46"/>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C79" s="46"/>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C80" s="46"/>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C81" s="46"/>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C82" s="46"/>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C83" s="46"/>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C84" s="46"/>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C85" s="46"/>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C86" s="46"/>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C87" s="46"/>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C88" s="46"/>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C89" s="46"/>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C90" s="46"/>
      <c r="D90" s="45"/>
      <c r="E90" s="137"/>
      <c r="F90" s="105"/>
      <c r="G90" s="45"/>
      <c r="H90" s="45"/>
      <c r="I90" s="45"/>
      <c r="J90" s="45"/>
      <c r="K90" s="49"/>
      <c r="L90" s="49"/>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C91" s="46"/>
      <c r="D91" s="45"/>
      <c r="E91" s="137"/>
      <c r="F91" s="105"/>
      <c r="G91" s="45"/>
      <c r="H91" s="45"/>
      <c r="I91" s="45"/>
      <c r="J91" s="45"/>
      <c r="K91" s="49"/>
      <c r="L91" s="49"/>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C92" s="46"/>
      <c r="D92" s="45"/>
      <c r="E92" s="137"/>
      <c r="F92" s="105"/>
      <c r="G92" s="45"/>
      <c r="H92" s="45"/>
      <c r="I92" s="45"/>
      <c r="J92" s="45"/>
      <c r="K92" s="49"/>
      <c r="L92" s="49"/>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C93" s="45"/>
      <c r="D93" s="45"/>
      <c r="E93" s="45"/>
      <c r="F93" s="45"/>
      <c r="G93" s="45"/>
      <c r="H93" s="45"/>
      <c r="I93" s="45"/>
      <c r="J93" s="45"/>
      <c r="K93" s="46"/>
      <c r="L93" s="46"/>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C94" s="45"/>
      <c r="D94" s="45"/>
      <c r="E94" s="45"/>
      <c r="F94" s="45"/>
      <c r="G94" s="45"/>
      <c r="H94" s="45"/>
      <c r="I94" s="45"/>
      <c r="J94" s="45"/>
      <c r="K94" s="46"/>
      <c r="L94" s="46"/>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C95" s="45"/>
      <c r="D95" s="45"/>
      <c r="E95" s="45"/>
      <c r="F95" s="45"/>
      <c r="G95" s="45"/>
      <c r="H95" s="45"/>
      <c r="I95" s="45"/>
      <c r="J95" s="45"/>
      <c r="K95" s="46"/>
      <c r="L95" s="46"/>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C96" s="45"/>
      <c r="D96" s="45"/>
      <c r="E96" s="45"/>
      <c r="F96" s="45"/>
      <c r="G96" s="45"/>
      <c r="H96" s="45"/>
      <c r="I96" s="45"/>
      <c r="J96" s="45"/>
      <c r="K96" s="46"/>
      <c r="L96" s="46"/>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C97" s="45"/>
      <c r="D97" s="45"/>
      <c r="E97" s="45"/>
      <c r="F97" s="45"/>
      <c r="G97" s="45"/>
      <c r="H97" s="45"/>
      <c r="I97" s="45"/>
      <c r="J97" s="45"/>
      <c r="K97" s="46"/>
      <c r="L97" s="46"/>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C98" s="45"/>
      <c r="D98" s="45"/>
      <c r="E98" s="45"/>
      <c r="F98" s="45"/>
      <c r="G98" s="45"/>
      <c r="H98" s="45"/>
      <c r="I98" s="45"/>
      <c r="J98" s="45"/>
      <c r="K98" s="46"/>
      <c r="L98" s="46"/>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C99" s="45"/>
      <c r="D99" s="45"/>
      <c r="E99" s="45"/>
      <c r="F99" s="45"/>
      <c r="G99" s="45"/>
      <c r="H99" s="45"/>
      <c r="I99" s="45"/>
      <c r="J99" s="45"/>
      <c r="K99" s="46"/>
      <c r="L99" s="46"/>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C100" s="45"/>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C101" s="45"/>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C102" s="45"/>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C103" s="45"/>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45"/>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45"/>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105" t="str">
        <f>IF(#REF!="Not Relevant","",IF(#REF!="Good","",IF(#REF!="Bad",1.33,1)))</f>
        <v>#REF!</v>
      </c>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4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45"/>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A1016" s="45"/>
      <c r="B1016" s="110"/>
      <c r="C1016" s="45"/>
      <c r="D1016" s="45"/>
      <c r="E1016" s="45"/>
      <c r="F1016" s="45"/>
      <c r="G1016" s="45"/>
      <c r="H1016" s="45"/>
      <c r="I1016" s="45"/>
      <c r="J1016" s="45"/>
      <c r="K1016" s="46"/>
      <c r="L1016" s="46"/>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row>
    <row r="1017">
      <c r="A1017" s="45"/>
      <c r="B1017" s="110"/>
      <c r="C1017" s="45"/>
      <c r="D1017" s="45"/>
      <c r="E1017" s="45"/>
      <c r="F1017" s="45"/>
      <c r="G1017" s="45"/>
      <c r="H1017" s="45"/>
      <c r="I1017" s="45"/>
      <c r="J1017" s="45"/>
      <c r="K1017" s="46"/>
      <c r="L1017" s="46"/>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row>
    <row r="1018">
      <c r="A1018" s="45"/>
      <c r="B1018" s="110"/>
      <c r="C1018" s="45"/>
      <c r="D1018" s="45"/>
      <c r="E1018" s="45"/>
      <c r="F1018" s="45"/>
      <c r="G1018" s="45"/>
      <c r="H1018" s="45"/>
      <c r="I1018" s="45"/>
      <c r="J1018" s="45"/>
      <c r="K1018" s="46"/>
      <c r="L1018" s="46"/>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row>
    <row r="1019">
      <c r="B1019" s="175"/>
      <c r="K1019" s="176"/>
      <c r="L1019" s="176"/>
    </row>
    <row r="1020">
      <c r="B1020" s="175"/>
      <c r="K1020" s="176"/>
      <c r="L1020" s="176"/>
    </row>
    <row r="1021">
      <c r="B1021" s="175"/>
      <c r="K1021" s="176"/>
      <c r="L1021" s="176"/>
    </row>
    <row r="1022">
      <c r="B1022" s="175"/>
      <c r="K1022" s="176"/>
      <c r="L1022" s="176"/>
    </row>
    <row r="1023">
      <c r="B1023" s="175"/>
      <c r="K1023" s="176"/>
      <c r="L1023" s="176"/>
    </row>
    <row r="1024">
      <c r="B1024" s="175"/>
      <c r="K1024" s="176"/>
      <c r="L1024" s="176"/>
    </row>
    <row r="1025">
      <c r="B1025" s="175"/>
      <c r="K1025" s="176"/>
      <c r="L1025" s="176"/>
    </row>
  </sheetData>
  <conditionalFormatting sqref="B3:B1025">
    <cfRule type="expression" dxfId="1" priority="1">
      <formula>$A3=true</formula>
    </cfRule>
  </conditionalFormatting>
  <conditionalFormatting sqref="A3:A1025 C3:L1025 N3:N1025 M10 M23">
    <cfRule type="expression" dxfId="0" priority="2">
      <formula>$A3=true</formula>
    </cfRule>
  </conditionalFormatting>
  <conditionalFormatting sqref="M3:M1025">
    <cfRule type="containsText" dxfId="2" priority="3" operator="containsText" text="Done">
      <formula>NOT(ISERROR(SEARCH(("Done"),(M3))))</formula>
    </cfRule>
  </conditionalFormatting>
  <conditionalFormatting sqref="D2:D1025">
    <cfRule type="containsText" dxfId="3" priority="4" operator="containsText" text="Good">
      <formula>NOT(ISERROR(SEARCH(("Good"),(D2))))</formula>
    </cfRule>
  </conditionalFormatting>
  <conditionalFormatting sqref="D2:D1025">
    <cfRule type="containsText" dxfId="4" priority="5" operator="containsText" text="Bad">
      <formula>NOT(ISERROR(SEARCH(("Bad"),(D2))))</formula>
    </cfRule>
  </conditionalFormatting>
  <conditionalFormatting sqref="D2:D1025">
    <cfRule type="containsText" dxfId="5" priority="6" operator="containsText" text="Can be Improved">
      <formula>NOT(ISERROR(SEARCH(("Can be Improved"),(D2))))</formula>
    </cfRule>
  </conditionalFormatting>
  <conditionalFormatting sqref="A3:M111">
    <cfRule type="expression" dxfId="6" priority="7">
      <formula>or($D3="Good",$D3="Not relevant")</formula>
    </cfRule>
  </conditionalFormatting>
  <dataValidations>
    <dataValidation type="list" allowBlank="1" sqref="D3:D9 D11:D22 D24:D33">
      <formula1>"Good,Can be Improved,Bad,Not Relevant"</formula1>
    </dataValidation>
  </dataValidations>
  <hyperlinks>
    <hyperlink r:id="rId1" ref="C3"/>
    <hyperlink r:id="rId2" ref="C4"/>
    <hyperlink r:id="rId3" ref="C5"/>
    <hyperlink r:id="rId4" ref="C6"/>
    <hyperlink r:id="rId5" ref="C7"/>
    <hyperlink r:id="rId6" ref="C8"/>
    <hyperlink r:id="rId7" ref="C9"/>
    <hyperlink r:id="rId8" ref="C11"/>
    <hyperlink r:id="rId9" ref="C12"/>
    <hyperlink r:id="rId10" ref="C13"/>
    <hyperlink r:id="rId11" ref="C14"/>
    <hyperlink r:id="rId12" ref="C15"/>
    <hyperlink r:id="rId13" ref="C16"/>
    <hyperlink r:id="rId14" ref="C17"/>
    <hyperlink r:id="rId15" ref="C18"/>
    <hyperlink r:id="rId16" ref="C21"/>
    <hyperlink r:id="rId17" ref="C22"/>
    <hyperlink r:id="rId18" ref="C24"/>
    <hyperlink r:id="rId19" ref="C25"/>
    <hyperlink r:id="rId20" ref="C26"/>
    <hyperlink r:id="rId21" ref="C27"/>
    <hyperlink r:id="rId22" ref="C28"/>
    <hyperlink r:id="rId23" ref="C29"/>
    <hyperlink r:id="rId24" ref="C30"/>
    <hyperlink r:id="rId25" ref="C31"/>
    <hyperlink r:id="rId26" ref="C32"/>
    <hyperlink r:id="rId27" ref="C33"/>
  </hyperlinks>
  <drawing r:id="rId2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79.0"/>
    <col customWidth="1" min="3" max="3" width="10.25"/>
    <col customWidth="1" min="4" max="4" width="17.0"/>
    <col customWidth="1" hidden="1" min="5" max="5" width="10.88"/>
    <col customWidth="1" hidden="1" min="6" max="6" width="4.13"/>
    <col customWidth="1" min="7" max="7" width="9.13"/>
    <col customWidth="1" hidden="1" min="8" max="8" width="8.75"/>
    <col customWidth="1" min="9" max="9" width="8.75"/>
    <col customWidth="1" hidden="1" min="10" max="10" width="13.88"/>
    <col customWidth="1" hidden="1" min="11" max="12" width="9.5"/>
    <col customWidth="1" min="13" max="13" width="20.75"/>
    <col customWidth="1" min="14" max="14" width="113.63"/>
  </cols>
  <sheetData>
    <row r="1" ht="23.25" customHeight="1">
      <c r="A1" s="167" t="s">
        <v>156</v>
      </c>
      <c r="B1" s="113" t="s">
        <v>157</v>
      </c>
      <c r="C1" s="114" t="s">
        <v>32</v>
      </c>
      <c r="D1" s="114" t="s">
        <v>33</v>
      </c>
      <c r="E1" s="114" t="s">
        <v>34</v>
      </c>
      <c r="F1" s="115"/>
      <c r="G1" s="113" t="s">
        <v>35</v>
      </c>
      <c r="H1" s="114" t="s">
        <v>36</v>
      </c>
      <c r="I1" s="114" t="s">
        <v>36</v>
      </c>
      <c r="J1" s="114" t="s">
        <v>37</v>
      </c>
      <c r="K1" s="114" t="s">
        <v>38</v>
      </c>
      <c r="L1" s="114" t="s">
        <v>39</v>
      </c>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18" t="s">
        <v>9</v>
      </c>
      <c r="C2" s="119"/>
      <c r="D2" s="119"/>
      <c r="E2" s="121"/>
      <c r="F2" s="122"/>
      <c r="G2" s="123"/>
      <c r="H2" s="121"/>
      <c r="I2" s="121"/>
      <c r="J2" s="121"/>
      <c r="K2" s="121"/>
      <c r="L2" s="121"/>
      <c r="M2" s="125"/>
      <c r="N2" s="121"/>
      <c r="O2" s="121"/>
      <c r="P2" s="121"/>
      <c r="Q2" s="121"/>
      <c r="R2" s="121"/>
      <c r="S2" s="121"/>
      <c r="T2" s="121"/>
      <c r="U2" s="121"/>
      <c r="V2" s="121"/>
      <c r="W2" s="121"/>
      <c r="X2" s="121"/>
      <c r="Y2" s="121"/>
      <c r="Z2" s="121"/>
      <c r="AA2" s="121"/>
      <c r="AB2" s="121"/>
      <c r="AC2" s="121"/>
      <c r="AD2" s="121"/>
      <c r="AE2" s="121"/>
      <c r="AF2" s="121"/>
      <c r="AG2" s="121"/>
      <c r="AH2" s="121"/>
      <c r="AI2" s="121"/>
      <c r="AJ2" s="121"/>
    </row>
    <row r="3">
      <c r="A3" s="126" t="b">
        <v>0</v>
      </c>
      <c r="B3" s="163" t="s">
        <v>158</v>
      </c>
      <c r="C3" s="135" t="s">
        <v>32</v>
      </c>
      <c r="D3" s="129" t="s">
        <v>49</v>
      </c>
      <c r="E3" s="126">
        <f t="shared" ref="E3:E7" si="1">IF(D3="Not Relevant","",IF(D3="Good","",IF(D3="Bad",1.33,1)))</f>
        <v>1</v>
      </c>
      <c r="F3" s="130">
        <v>3.0</v>
      </c>
      <c r="G3" s="126" t="str">
        <f>IFERROR(__xludf.DUMMYFUNCTION("SPARKLINE(F3,{""charttype"",""bar"";""max"",3;""min"",1;""color1"",IF(F3=3,""#4078DD"",IF(F3=2,""#9CB7E9"",""#CED9EF""))})"),"")</f>
        <v/>
      </c>
      <c r="H3" s="126">
        <v>3.0</v>
      </c>
      <c r="I3" s="172" t="str">
        <f>IFERROR(__xludf.DUMMYFUNCTION("SPARKLINE(H3,{""charttype"",""bar"";""max"",3;""min"",1;""color1"",IF(H3=3,""#4078DD"",IF(H3=2,""#9CB7E9"",""#CED9EF""))})"),"")</f>
        <v/>
      </c>
      <c r="J3" s="126">
        <f t="shared" ref="J3:J7" si="2">IF(H3=1,3,IF(H3=2,2,1))</f>
        <v>1</v>
      </c>
      <c r="K3" s="100">
        <f t="shared" ref="K3:K7" si="3">ROUNDUP(((J3+F3)*E3),1)</f>
        <v>4</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105" t="b">
        <v>0</v>
      </c>
      <c r="B4" s="141" t="s">
        <v>159</v>
      </c>
      <c r="C4" s="128"/>
      <c r="D4" s="136" t="s">
        <v>42</v>
      </c>
      <c r="E4" s="105">
        <f t="shared" si="1"/>
        <v>1.33</v>
      </c>
      <c r="F4" s="137">
        <v>3.0</v>
      </c>
      <c r="G4" s="105" t="str">
        <f>IFERROR(__xludf.DUMMYFUNCTION("SPARKLINE(F4,{""charttype"",""bar"";""max"",3;""min"",1;""color1"",IF(F4=3,""#4078DD"",IF(F4=2,""#9CB7E9"",""#CED9EF""))})"),"")</f>
        <v/>
      </c>
      <c r="H4" s="105">
        <v>2.0</v>
      </c>
      <c r="I4" s="172" t="str">
        <f>IFERROR(__xludf.DUMMYFUNCTION("SPARKLINE(H4,{""charttype"",""bar"";""max"",3;""min"",1;""color1"",IF(H4=3,""#4078DD"",IF(H4=2,""#9CB7E9"",""#CED9EF""))})"),"")</f>
        <v/>
      </c>
      <c r="J4" s="105">
        <f t="shared" si="2"/>
        <v>2</v>
      </c>
      <c r="K4" s="45">
        <f t="shared" si="3"/>
        <v>6.7</v>
      </c>
      <c r="L4" s="105">
        <v>8.0</v>
      </c>
      <c r="M4" s="49" t="str">
        <f>IFERROR(__xludf.DUMMYFUNCTION("IF(A4=FALSE,SPARKLINE(K4:L4,{""charttype"",""bar"";""max"",8;""min"",0;""color1"",IF(K4&gt;=5,""green"",IF(K4&lt;=3,""orange"",""#C9C21D""));""color2"",""#eeeeee""}),""Done ✓"")"),"")</f>
        <v/>
      </c>
      <c r="N4" s="45"/>
      <c r="O4" s="45"/>
      <c r="P4" s="45"/>
      <c r="Q4" s="45"/>
      <c r="R4" s="45"/>
      <c r="S4" s="45"/>
      <c r="T4" s="45"/>
      <c r="U4" s="45"/>
      <c r="V4" s="45"/>
      <c r="W4" s="45"/>
      <c r="X4" s="45"/>
      <c r="Y4" s="45"/>
      <c r="Z4" s="45"/>
      <c r="AA4" s="45"/>
      <c r="AB4" s="45"/>
      <c r="AC4" s="45"/>
      <c r="AD4" s="45"/>
      <c r="AE4" s="45"/>
      <c r="AF4" s="45"/>
      <c r="AG4" s="45"/>
      <c r="AH4" s="45"/>
      <c r="AI4" s="45"/>
      <c r="AJ4" s="45"/>
    </row>
    <row r="5">
      <c r="A5" s="105" t="b">
        <v>0</v>
      </c>
      <c r="B5" s="142" t="s">
        <v>160</v>
      </c>
      <c r="C5" s="135" t="s">
        <v>32</v>
      </c>
      <c r="D5" s="136" t="s">
        <v>42</v>
      </c>
      <c r="E5" s="105">
        <f t="shared" si="1"/>
        <v>1.33</v>
      </c>
      <c r="F5" s="137">
        <v>3.0</v>
      </c>
      <c r="G5" s="105" t="str">
        <f>IFERROR(__xludf.DUMMYFUNCTION("SPARKLINE(F5,{""charttype"",""bar"";""max"",3;""min"",1;""color1"",IF(F5=3,""#4078DD"",IF(F5=2,""#9CB7E9"",""#CED9EF""))})"),"")</f>
        <v/>
      </c>
      <c r="H5" s="105">
        <v>3.0</v>
      </c>
      <c r="I5" s="172" t="str">
        <f>IFERROR(__xludf.DUMMYFUNCTION("SPARKLINE(H5,{""charttype"",""bar"";""max"",3;""min"",1;""color1"",IF(H5=3,""#4078DD"",IF(H5=2,""#9CB7E9"",""#CED9EF""))})"),"")</f>
        <v/>
      </c>
      <c r="J5" s="105">
        <f t="shared" si="2"/>
        <v>1</v>
      </c>
      <c r="K5" s="45">
        <f t="shared" si="3"/>
        <v>5.4</v>
      </c>
      <c r="L5" s="105">
        <v>8.0</v>
      </c>
      <c r="M5" s="49" t="str">
        <f>IFERROR(__xludf.DUMMYFUNCTION("IF(A5=FALSE,SPARKLINE(K5:L5,{""charttype"",""bar"";""max"",8;""min"",0;""color1"",IF(K5&gt;=5,""green"",IF(K5&lt;=3,""orange"",""#C9C21D""));""color2"",""#eeeeee""}),""Done ✓"")"),"")</f>
        <v/>
      </c>
      <c r="N5" s="45"/>
      <c r="O5" s="45"/>
      <c r="P5" s="45"/>
      <c r="Q5" s="45"/>
      <c r="R5" s="45"/>
      <c r="S5" s="45"/>
      <c r="T5" s="45"/>
      <c r="U5" s="45"/>
      <c r="V5" s="45"/>
      <c r="W5" s="45"/>
      <c r="X5" s="45"/>
      <c r="Y5" s="45"/>
      <c r="Z5" s="45"/>
      <c r="AA5" s="45"/>
      <c r="AB5" s="45"/>
      <c r="AC5" s="45"/>
      <c r="AD5" s="45"/>
      <c r="AE5" s="45"/>
      <c r="AF5" s="45"/>
      <c r="AG5" s="45"/>
      <c r="AH5" s="45"/>
      <c r="AI5" s="45"/>
      <c r="AJ5" s="45"/>
    </row>
    <row r="6">
      <c r="A6" s="105" t="b">
        <v>0</v>
      </c>
      <c r="B6" s="142" t="s">
        <v>143</v>
      </c>
      <c r="C6" s="135" t="s">
        <v>32</v>
      </c>
      <c r="D6" s="136" t="s">
        <v>42</v>
      </c>
      <c r="E6" s="105">
        <f t="shared" si="1"/>
        <v>1.33</v>
      </c>
      <c r="F6" s="137">
        <v>3.0</v>
      </c>
      <c r="G6" s="105" t="str">
        <f>IFERROR(__xludf.DUMMYFUNCTION("SPARKLINE(F6,{""charttype"",""bar"";""max"",3;""min"",1;""color1"",IF(F6=3,""#4078DD"",IF(F6=2,""#9CB7E9"",""#CED9EF""))})"),"")</f>
        <v/>
      </c>
      <c r="H6" s="105">
        <v>3.0</v>
      </c>
      <c r="I6" s="172" t="str">
        <f>IFERROR(__xludf.DUMMYFUNCTION("SPARKLINE(H6,{""charttype"",""bar"";""max"",3;""min"",1;""color1"",IF(H6=3,""#4078DD"",IF(H6=2,""#9CB7E9"",""#CED9EF""))})"),"")</f>
        <v/>
      </c>
      <c r="J6" s="105">
        <f t="shared" si="2"/>
        <v>1</v>
      </c>
      <c r="K6" s="45">
        <f t="shared" si="3"/>
        <v>5.4</v>
      </c>
      <c r="L6" s="105">
        <v>8.0</v>
      </c>
      <c r="M6" s="49" t="str">
        <f>IFERROR(__xludf.DUMMYFUNCTION("IF(A6=FALSE,SPARKLINE(K6:L6,{""charttype"",""bar"";""max"",8;""min"",0;""color1"",IF(K6&gt;=5,""green"",IF(K6&lt;=3,""orange"",""#C9C21D""));""color2"",""#eeeeee""}),""Done ✓"")"),"")</f>
        <v/>
      </c>
      <c r="N6" s="45"/>
      <c r="O6" s="45"/>
      <c r="P6" s="45"/>
      <c r="Q6" s="45"/>
      <c r="R6" s="45"/>
      <c r="S6" s="45"/>
      <c r="T6" s="45"/>
      <c r="U6" s="45"/>
      <c r="V6" s="45"/>
      <c r="W6" s="45"/>
      <c r="X6" s="45"/>
      <c r="Y6" s="45"/>
      <c r="Z6" s="45"/>
      <c r="AA6" s="45"/>
      <c r="AB6" s="45"/>
      <c r="AC6" s="45"/>
      <c r="AD6" s="45"/>
      <c r="AE6" s="45"/>
      <c r="AF6" s="45"/>
      <c r="AG6" s="45"/>
      <c r="AH6" s="45"/>
      <c r="AI6" s="45"/>
      <c r="AJ6" s="45"/>
    </row>
    <row r="7">
      <c r="A7" s="63" t="b">
        <v>0</v>
      </c>
      <c r="B7" s="185" t="s">
        <v>161</v>
      </c>
      <c r="C7" s="128"/>
      <c r="D7" s="146" t="s">
        <v>42</v>
      </c>
      <c r="E7" s="63">
        <f t="shared" si="1"/>
        <v>1.33</v>
      </c>
      <c r="F7" s="147">
        <v>3.0</v>
      </c>
      <c r="G7" s="63" t="str">
        <f>IFERROR(__xludf.DUMMYFUNCTION("SPARKLINE(F7,{""charttype"",""bar"";""max"",3;""min"",1;""color1"",IF(F7=3,""#4078DD"",IF(F7=2,""#9CB7E9"",""#CED9EF""))})"),"")</f>
        <v/>
      </c>
      <c r="H7" s="63">
        <v>3.0</v>
      </c>
      <c r="I7" s="172" t="str">
        <f>IFERROR(__xludf.DUMMYFUNCTION("SPARKLINE(H7,{""charttype"",""bar"";""max"",3;""min"",1;""color1"",IF(H7=3,""#4078DD"",IF(H7=2,""#9CB7E9"",""#CED9EF""))})"),"")</f>
        <v/>
      </c>
      <c r="J7" s="63">
        <f t="shared" si="2"/>
        <v>1</v>
      </c>
      <c r="K7" s="58">
        <f t="shared" si="3"/>
        <v>5.4</v>
      </c>
      <c r="L7" s="63">
        <v>8.0</v>
      </c>
      <c r="M7" s="62" t="str">
        <f>IFERROR(__xludf.DUMMYFUNCTION("IF(A7=FALSE,SPARKLINE(K7:L7,{""charttype"",""bar"";""max"",8;""min"",0;""color1"",IF(K7&gt;=5,""green"",IF(K7&lt;=3,""orange"",""#C9C21D""));""color2"",""#eeeeee""}),""Done ✓"")"),"")</f>
        <v/>
      </c>
      <c r="N7" s="58"/>
      <c r="O7" s="58"/>
      <c r="P7" s="58"/>
      <c r="Q7" s="58"/>
      <c r="R7" s="58"/>
      <c r="S7" s="58"/>
      <c r="T7" s="58"/>
      <c r="U7" s="58"/>
      <c r="V7" s="58"/>
      <c r="W7" s="58"/>
      <c r="X7" s="58"/>
      <c r="Y7" s="58"/>
      <c r="Z7" s="58"/>
      <c r="AA7" s="58"/>
      <c r="AB7" s="58"/>
      <c r="AC7" s="58"/>
      <c r="AD7" s="58"/>
      <c r="AE7" s="58"/>
      <c r="AF7" s="58"/>
      <c r="AG7" s="58"/>
      <c r="AH7" s="58"/>
      <c r="AI7" s="58"/>
      <c r="AJ7" s="58"/>
    </row>
    <row r="8">
      <c r="A8" s="117" t="s">
        <v>162</v>
      </c>
      <c r="B8" s="118" t="s">
        <v>163</v>
      </c>
      <c r="C8" s="117" t="s">
        <v>12</v>
      </c>
      <c r="D8" s="119"/>
      <c r="E8" s="121"/>
      <c r="F8" s="122"/>
      <c r="G8" s="123"/>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row>
    <row r="9">
      <c r="A9" s="126" t="b">
        <v>0</v>
      </c>
      <c r="B9" s="163" t="s">
        <v>164</v>
      </c>
      <c r="C9" s="135" t="s">
        <v>32</v>
      </c>
      <c r="D9" s="129" t="s">
        <v>42</v>
      </c>
      <c r="E9" s="126">
        <f t="shared" ref="E9:E14" si="4">IF(D9="Not Relevant","",IF(D9="Good","",IF(D9="Bad",1.33,1)))</f>
        <v>1.33</v>
      </c>
      <c r="F9" s="130">
        <v>3.0</v>
      </c>
      <c r="G9" s="126" t="str">
        <f>IFERROR(__xludf.DUMMYFUNCTION("SPARKLINE(F9,{""charttype"",""bar"";""max"",3;""min"",1;""color1"",IF(F9=3,""#4078DD"",IF(F9=2,""#9CB7E9"",""#dddddd""))})"),"")</f>
        <v/>
      </c>
      <c r="H9" s="126">
        <v>1.0</v>
      </c>
      <c r="I9" s="172" t="str">
        <f>IFERROR(__xludf.DUMMYFUNCTION("SPARKLINE(H9,{""charttype"",""bar"";""max"",3;""min"",1;""color1"",IF(H9=3,""#4078DD"",IF(H9=2,""#9CB7E9"",""#CED9EF""))})"),"")</f>
        <v/>
      </c>
      <c r="J9" s="126">
        <f t="shared" ref="J9:J14" si="5">IF(H9=1,3,IF(H9=2,2,1))</f>
        <v>3</v>
      </c>
      <c r="K9" s="100">
        <f t="shared" ref="K9:K14" si="6">ROUNDUP(((J9+F9)*E9),1)</f>
        <v>8</v>
      </c>
      <c r="L9" s="126">
        <v>8.0</v>
      </c>
      <c r="M9" s="104" t="str">
        <f>IFERROR(__xludf.DUMMYFUNCTION("IF(A9=FALSE,SPARKLINE(K9:L9,{""charttype"",""bar"";""max"",8;""min"",0;""color1"",IF(K9&gt;=5,""green"",IF(K9&lt;=3,""orange"",""#C9C21D""));""color2"",""#eeeeee""}),""Done ✓"")"),"")</f>
        <v/>
      </c>
      <c r="N9" s="100"/>
      <c r="O9" s="100"/>
      <c r="P9" s="100"/>
      <c r="Q9" s="100"/>
      <c r="R9" s="100"/>
      <c r="S9" s="100"/>
      <c r="T9" s="100"/>
      <c r="U9" s="100"/>
      <c r="V9" s="100"/>
      <c r="W9" s="100"/>
      <c r="X9" s="100"/>
      <c r="Y9" s="100"/>
      <c r="Z9" s="100"/>
      <c r="AA9" s="100"/>
      <c r="AB9" s="100"/>
      <c r="AC9" s="100"/>
      <c r="AD9" s="100"/>
      <c r="AE9" s="100"/>
      <c r="AF9" s="100"/>
      <c r="AG9" s="100"/>
      <c r="AH9" s="100"/>
      <c r="AI9" s="100"/>
      <c r="AJ9" s="100"/>
    </row>
    <row r="10">
      <c r="A10" s="105" t="b">
        <v>0</v>
      </c>
      <c r="B10" s="142" t="s">
        <v>165</v>
      </c>
      <c r="C10" s="135" t="s">
        <v>32</v>
      </c>
      <c r="D10" s="136" t="s">
        <v>49</v>
      </c>
      <c r="E10" s="105">
        <f t="shared" si="4"/>
        <v>1</v>
      </c>
      <c r="F10" s="137">
        <v>3.0</v>
      </c>
      <c r="G10" s="105" t="str">
        <f>IFERROR(__xludf.DUMMYFUNCTION("SPARKLINE(F10,{""charttype"",""bar"";""max"",3;""min"",1;""color1"",IF(F10=3,""#4078DD"",IF(F10=2,""#9CB7E9"",""#dddddd""))})"),"")</f>
        <v/>
      </c>
      <c r="H10" s="105">
        <v>1.0</v>
      </c>
      <c r="I10" s="172" t="str">
        <f>IFERROR(__xludf.DUMMYFUNCTION("SPARKLINE(H10,{""charttype"",""bar"";""max"",3;""min"",1;""color1"",IF(H10=3,""#4078DD"",IF(H10=2,""#9CB7E9"",""#CED9EF""))})"),"")</f>
        <v/>
      </c>
      <c r="J10" s="105">
        <f t="shared" si="5"/>
        <v>3</v>
      </c>
      <c r="K10" s="45">
        <f t="shared" si="6"/>
        <v>6</v>
      </c>
      <c r="L10" s="105">
        <v>8.0</v>
      </c>
      <c r="M10" s="49" t="str">
        <f>IFERROR(__xludf.DUMMYFUNCTION("IF(A10=FALSE,SPARKLINE(K10:L10,{""charttype"",""bar"";""max"",8;""min"",0;""color1"",IF(K10&gt;=5,""green"",IF(K10&lt;=3,""orange"",""#C9C21D""));""color2"",""#eeeeee""}),""Done ✓"")"),"")</f>
        <v/>
      </c>
      <c r="N10" s="45"/>
      <c r="O10" s="45"/>
      <c r="P10" s="45"/>
      <c r="Q10" s="45"/>
      <c r="R10" s="45"/>
      <c r="S10" s="45"/>
      <c r="T10" s="45"/>
      <c r="U10" s="45"/>
      <c r="V10" s="45"/>
      <c r="W10" s="45"/>
      <c r="X10" s="45"/>
      <c r="Y10" s="45"/>
      <c r="Z10" s="45"/>
      <c r="AA10" s="45"/>
      <c r="AB10" s="45"/>
      <c r="AC10" s="45"/>
      <c r="AD10" s="45"/>
      <c r="AE10" s="45"/>
      <c r="AF10" s="45"/>
      <c r="AG10" s="45"/>
      <c r="AH10" s="45"/>
      <c r="AI10" s="45"/>
      <c r="AJ10" s="45"/>
    </row>
    <row r="11">
      <c r="A11" s="105" t="b">
        <v>0</v>
      </c>
      <c r="B11" s="142" t="s">
        <v>166</v>
      </c>
      <c r="C11" s="135" t="s">
        <v>32</v>
      </c>
      <c r="D11" s="136" t="s">
        <v>49</v>
      </c>
      <c r="E11" s="105">
        <f t="shared" si="4"/>
        <v>1</v>
      </c>
      <c r="F11" s="137">
        <v>2.0</v>
      </c>
      <c r="G11" s="105" t="str">
        <f>IFERROR(__xludf.DUMMYFUNCTION("SPARKLINE(F11,{""charttype"",""bar"";""max"",3;""min"",1;""color1"",IF(F11=3,""#4078DD"",IF(F11=2,""#9CB7E9"",""#dddddd""))})"),"")</f>
        <v/>
      </c>
      <c r="H11" s="105">
        <v>1.0</v>
      </c>
      <c r="I11" s="172" t="str">
        <f>IFERROR(__xludf.DUMMYFUNCTION("SPARKLINE(H11,{""charttype"",""bar"";""max"",3;""min"",1;""color1"",IF(H11=3,""#4078DD"",IF(H11=2,""#9CB7E9"",""#CED9EF""))})"),"")</f>
        <v/>
      </c>
      <c r="J11" s="105">
        <f t="shared" si="5"/>
        <v>3</v>
      </c>
      <c r="K11" s="45">
        <f t="shared" si="6"/>
        <v>5</v>
      </c>
      <c r="L11" s="105">
        <v>8.0</v>
      </c>
      <c r="M11" s="49" t="str">
        <f>IFERROR(__xludf.DUMMYFUNCTION("IF(A11=FALSE,SPARKLINE(K11:L11,{""charttype"",""bar"";""max"",8;""min"",0;""color1"",IF(K11&gt;=5,""green"",IF(K11&lt;=3,""orange"",""#C9C21D""));""color2"",""#eeeeee""}),""Done ✓"")"),"")</f>
        <v/>
      </c>
      <c r="N11" s="45"/>
      <c r="O11" s="45"/>
      <c r="P11" s="45"/>
      <c r="Q11" s="45"/>
      <c r="R11" s="45"/>
      <c r="S11" s="45"/>
      <c r="T11" s="45"/>
      <c r="U11" s="45"/>
      <c r="V11" s="45"/>
      <c r="W11" s="45"/>
      <c r="X11" s="45"/>
      <c r="Y11" s="45"/>
      <c r="Z11" s="45"/>
      <c r="AA11" s="45"/>
      <c r="AB11" s="45"/>
      <c r="AC11" s="45"/>
      <c r="AD11" s="45"/>
      <c r="AE11" s="45"/>
      <c r="AF11" s="45"/>
      <c r="AG11" s="45"/>
      <c r="AH11" s="45"/>
      <c r="AI11" s="45"/>
      <c r="AJ11" s="45"/>
    </row>
    <row r="12">
      <c r="A12" s="105" t="b">
        <v>0</v>
      </c>
      <c r="B12" s="143" t="s">
        <v>167</v>
      </c>
      <c r="C12" s="135" t="s">
        <v>32</v>
      </c>
      <c r="D12" s="136" t="s">
        <v>42</v>
      </c>
      <c r="E12" s="105">
        <f t="shared" si="4"/>
        <v>1.33</v>
      </c>
      <c r="F12" s="137">
        <v>3.0</v>
      </c>
      <c r="G12" s="105" t="str">
        <f>IFERROR(__xludf.DUMMYFUNCTION("SPARKLINE(F12,{""charttype"",""bar"";""max"",3;""min"",1;""color1"",IF(F12=3,""#4078DD"",IF(F12=2,""#9CB7E9"",""#dddddd""))})"),"")</f>
        <v/>
      </c>
      <c r="H12" s="105">
        <v>1.0</v>
      </c>
      <c r="I12" s="172" t="str">
        <f>IFERROR(__xludf.DUMMYFUNCTION("SPARKLINE(H12,{""charttype"",""bar"";""max"",3;""min"",1;""color1"",IF(H12=3,""#4078DD"",IF(H12=2,""#9CB7E9"",""#CED9EF""))})"),"")</f>
        <v/>
      </c>
      <c r="J12" s="105">
        <f t="shared" si="5"/>
        <v>3</v>
      </c>
      <c r="K12" s="45">
        <f t="shared" si="6"/>
        <v>8</v>
      </c>
      <c r="L12" s="105">
        <v>8.0</v>
      </c>
      <c r="M12" s="49" t="str">
        <f>IFERROR(__xludf.DUMMYFUNCTION("IF(A12=FALSE,SPARKLINE(K12:L12,{""charttype"",""bar"";""max"",8;""min"",0;""color1"",IF(K12&gt;=5,""green"",IF(K12&lt;=3,""orange"",""#C9C21D""));""color2"",""#eeeeee""}),""Done ✓"")"),"")</f>
        <v/>
      </c>
      <c r="N12" s="45"/>
      <c r="O12" s="45"/>
      <c r="P12" s="45"/>
      <c r="Q12" s="45"/>
      <c r="R12" s="45"/>
      <c r="S12" s="45"/>
      <c r="T12" s="45"/>
      <c r="U12" s="45"/>
      <c r="V12" s="45"/>
      <c r="W12" s="45"/>
      <c r="X12" s="45"/>
      <c r="Y12" s="45"/>
      <c r="Z12" s="45"/>
      <c r="AA12" s="45"/>
      <c r="AB12" s="45"/>
      <c r="AC12" s="45"/>
      <c r="AD12" s="45"/>
      <c r="AE12" s="45"/>
      <c r="AF12" s="45"/>
      <c r="AG12" s="45"/>
      <c r="AH12" s="45"/>
      <c r="AI12" s="45"/>
      <c r="AJ12" s="45"/>
    </row>
    <row r="13">
      <c r="A13" s="105" t="b">
        <v>0</v>
      </c>
      <c r="B13" s="143" t="s">
        <v>168</v>
      </c>
      <c r="C13" s="135" t="s">
        <v>32</v>
      </c>
      <c r="D13" s="136" t="s">
        <v>49</v>
      </c>
      <c r="E13" s="105">
        <f t="shared" si="4"/>
        <v>1</v>
      </c>
      <c r="F13" s="137">
        <v>3.0</v>
      </c>
      <c r="G13" s="105" t="str">
        <f>IFERROR(__xludf.DUMMYFUNCTION("SPARKLINE(F13,{""charttype"",""bar"";""max"",3;""min"",1;""color1"",IF(F13=3,""#4078DD"",IF(F13=2,""#9CB7E9"",""#dddddd""))})"),"")</f>
        <v/>
      </c>
      <c r="H13" s="105">
        <v>1.0</v>
      </c>
      <c r="I13" s="172" t="str">
        <f>IFERROR(__xludf.DUMMYFUNCTION("SPARKLINE(H13,{""charttype"",""bar"";""max"",3;""min"",1;""color1"",IF(H13=3,""#4078DD"",IF(H13=2,""#9CB7E9"",""#CED9EF""))})"),"")</f>
        <v/>
      </c>
      <c r="J13" s="105">
        <f t="shared" si="5"/>
        <v>3</v>
      </c>
      <c r="K13" s="45">
        <f t="shared" si="6"/>
        <v>6</v>
      </c>
      <c r="L13" s="105">
        <v>8.0</v>
      </c>
      <c r="M13" s="49" t="str">
        <f>IFERROR(__xludf.DUMMYFUNCTION("IF(A13=FALSE,SPARKLINE(K13:L13,{""charttype"",""bar"";""max"",8;""min"",0;""color1"",IF(K13&gt;=5,""green"",IF(K13&lt;=3,""orange"",""#C9C21D""));""color2"",""#eeeeee""}),""Done ✓"")"),"")</f>
        <v/>
      </c>
      <c r="N13" s="45"/>
      <c r="O13" s="45"/>
      <c r="P13" s="45"/>
      <c r="Q13" s="45"/>
      <c r="R13" s="45"/>
      <c r="S13" s="45"/>
      <c r="T13" s="45"/>
      <c r="U13" s="45"/>
      <c r="V13" s="45"/>
      <c r="W13" s="45"/>
      <c r="X13" s="45"/>
      <c r="Y13" s="45"/>
      <c r="Z13" s="45"/>
      <c r="AA13" s="45"/>
      <c r="AB13" s="45"/>
      <c r="AC13" s="45"/>
      <c r="AD13" s="45"/>
      <c r="AE13" s="45"/>
      <c r="AF13" s="45"/>
      <c r="AG13" s="45"/>
      <c r="AH13" s="45"/>
      <c r="AI13" s="45"/>
      <c r="AJ13" s="45"/>
    </row>
    <row r="14">
      <c r="A14" s="63" t="b">
        <v>0</v>
      </c>
      <c r="B14" s="144" t="s">
        <v>169</v>
      </c>
      <c r="C14" s="135" t="s">
        <v>32</v>
      </c>
      <c r="D14" s="146" t="s">
        <v>49</v>
      </c>
      <c r="E14" s="63">
        <f t="shared" si="4"/>
        <v>1</v>
      </c>
      <c r="F14" s="147">
        <v>3.0</v>
      </c>
      <c r="G14" s="63" t="str">
        <f>IFERROR(__xludf.DUMMYFUNCTION("SPARKLINE(F14,{""charttype"",""bar"";""max"",3;""min"",1;""color1"",IF(F14=3,""#4078DD"",IF(F14=2,""#9CB7E9"",""#dddddd""))})"),"")</f>
        <v/>
      </c>
      <c r="H14" s="63">
        <v>1.0</v>
      </c>
      <c r="I14" s="172" t="str">
        <f>IFERROR(__xludf.DUMMYFUNCTION("SPARKLINE(H14,{""charttype"",""bar"";""max"",3;""min"",1;""color1"",IF(H14=3,""#4078DD"",IF(H14=2,""#9CB7E9"",""#CED9EF""))})"),"")</f>
        <v/>
      </c>
      <c r="J14" s="63">
        <f t="shared" si="5"/>
        <v>3</v>
      </c>
      <c r="K14" s="58">
        <f t="shared" si="6"/>
        <v>6</v>
      </c>
      <c r="L14" s="63">
        <v>8.0</v>
      </c>
      <c r="M14" s="62" t="str">
        <f>IFERROR(__xludf.DUMMYFUNCTION("IF(A14=FALSE,SPARKLINE(K14:L14,{""charttype"",""bar"";""max"",8;""min"",0;""color1"",IF(K14&gt;=5,""green"",IF(K14&lt;=3,""orange"",""#C9C21D""));""color2"",""#eeeeee""}),""Done ✓"")"),"")</f>
        <v/>
      </c>
      <c r="N14" s="58"/>
      <c r="O14" s="58"/>
      <c r="P14" s="58"/>
      <c r="Q14" s="58"/>
      <c r="R14" s="58"/>
      <c r="S14" s="58"/>
      <c r="T14" s="58"/>
      <c r="U14" s="58"/>
      <c r="V14" s="58"/>
      <c r="W14" s="58"/>
      <c r="X14" s="58"/>
      <c r="Y14" s="58"/>
      <c r="Z14" s="58"/>
      <c r="AA14" s="58"/>
      <c r="AB14" s="58"/>
      <c r="AC14" s="58"/>
      <c r="AD14" s="58"/>
      <c r="AE14" s="58"/>
      <c r="AF14" s="58"/>
      <c r="AG14" s="58"/>
      <c r="AH14" s="58"/>
      <c r="AI14" s="58"/>
      <c r="AJ14" s="58"/>
    </row>
    <row r="15">
      <c r="A15" s="117" t="s">
        <v>170</v>
      </c>
      <c r="B15" s="118" t="s">
        <v>171</v>
      </c>
      <c r="C15" s="119"/>
      <c r="D15" s="119"/>
      <c r="E15" s="121"/>
      <c r="F15" s="122"/>
      <c r="G15" s="123"/>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row>
    <row r="16">
      <c r="A16" s="126" t="b">
        <v>0</v>
      </c>
      <c r="B16" s="163" t="s">
        <v>172</v>
      </c>
      <c r="C16" s="135" t="s">
        <v>32</v>
      </c>
      <c r="D16" s="129" t="s">
        <v>49</v>
      </c>
      <c r="E16" s="126">
        <f t="shared" ref="E16:E23" si="7">IF(D16="Not Relevant","",IF(D16="Good","",IF(D16="Bad",1.33,1)))</f>
        <v>1</v>
      </c>
      <c r="F16" s="130">
        <v>3.0</v>
      </c>
      <c r="G16" s="126" t="str">
        <f>IFERROR(__xludf.DUMMYFUNCTION("SPARKLINE(F16,{""charttype"",""bar"";""max"",3;""min"",1;""color1"",IF(F16=3,""#4078DD"",IF(F16=2,""#9CB7E9"",""#dddddd""))})"),"")</f>
        <v/>
      </c>
      <c r="H16" s="126">
        <v>2.0</v>
      </c>
      <c r="I16" s="172" t="str">
        <f>IFERROR(__xludf.DUMMYFUNCTION("SPARKLINE(H16,{""charttype"",""bar"";""max"",3;""min"",1;""color1"",IF(H16=3,""#4078DD"",IF(H16=2,""#9CB7E9"",""#CED9EF""))})"),"")</f>
        <v/>
      </c>
      <c r="J16" s="126">
        <f t="shared" ref="J16:J23" si="8">IF(H16=1,3,IF(H16=2,2,1))</f>
        <v>2</v>
      </c>
      <c r="K16" s="100">
        <f t="shared" ref="K16:K23" si="9">ROUNDUP(((J16+F16)*E16),1)</f>
        <v>5</v>
      </c>
      <c r="L16" s="126">
        <v>8.0</v>
      </c>
      <c r="M16" s="104" t="str">
        <f>IFERROR(__xludf.DUMMYFUNCTION("IF(A16=FALSE,SPARKLINE(K16:L16,{""charttype"",""bar"";""max"",8;""min"",0;""color1"",IF(K16&gt;=5,""green"",IF(K16&lt;=3,""orange"",""#C9C21D""));""color2"",""#eeeeee""}),""Done ✓"")"),"")</f>
        <v/>
      </c>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row>
    <row r="17">
      <c r="A17" s="105" t="b">
        <v>0</v>
      </c>
      <c r="B17" s="142" t="s">
        <v>173</v>
      </c>
      <c r="C17" s="135" t="s">
        <v>32</v>
      </c>
      <c r="D17" s="136" t="s">
        <v>42</v>
      </c>
      <c r="E17" s="105">
        <f t="shared" si="7"/>
        <v>1.33</v>
      </c>
      <c r="F17" s="137">
        <v>2.0</v>
      </c>
      <c r="G17" s="105" t="str">
        <f>IFERROR(__xludf.DUMMYFUNCTION("SPARKLINE(F17,{""charttype"",""bar"";""max"",3;""min"",1;""color1"",IF(F17=3,""#4078DD"",IF(F17=2,""#9CB7E9"",""#dddddd""))})"),"")</f>
        <v/>
      </c>
      <c r="H17" s="105">
        <v>2.0</v>
      </c>
      <c r="I17" s="172" t="str">
        <f>IFERROR(__xludf.DUMMYFUNCTION("SPARKLINE(H17,{""charttype"",""bar"";""max"",3;""min"",1;""color1"",IF(H17=3,""#4078DD"",IF(H17=2,""#9CB7E9"",""#CED9EF""))})"),"")</f>
        <v/>
      </c>
      <c r="J17" s="105">
        <f t="shared" si="8"/>
        <v>2</v>
      </c>
      <c r="K17" s="45">
        <f t="shared" si="9"/>
        <v>5.4</v>
      </c>
      <c r="L17" s="105">
        <v>8.0</v>
      </c>
      <c r="M17" s="49" t="str">
        <f>IFERROR(__xludf.DUMMYFUNCTION("IF(A17=FALSE,SPARKLINE(K17:L17,{""charttype"",""bar"";""max"",8;""min"",0;""color1"",IF(K17&gt;=5,""green"",IF(K17&lt;=3,""orange"",""#C9C21D""));""color2"",""#eeeeee""}),""Done ✓"")"),"")</f>
        <v/>
      </c>
      <c r="N17" s="45"/>
      <c r="O17" s="45"/>
      <c r="P17" s="45"/>
      <c r="Q17" s="45"/>
      <c r="R17" s="45"/>
      <c r="S17" s="45"/>
      <c r="T17" s="45"/>
      <c r="U17" s="45"/>
      <c r="V17" s="45"/>
      <c r="W17" s="45"/>
      <c r="X17" s="45"/>
      <c r="Y17" s="45"/>
      <c r="Z17" s="45"/>
      <c r="AA17" s="45"/>
      <c r="AB17" s="45"/>
      <c r="AC17" s="45"/>
      <c r="AD17" s="45"/>
      <c r="AE17" s="45"/>
      <c r="AF17" s="45"/>
      <c r="AG17" s="45"/>
      <c r="AH17" s="45"/>
      <c r="AI17" s="45"/>
      <c r="AJ17" s="45"/>
    </row>
    <row r="18">
      <c r="A18" s="105" t="b">
        <v>0</v>
      </c>
      <c r="B18" s="142" t="s">
        <v>174</v>
      </c>
      <c r="C18" s="135" t="s">
        <v>32</v>
      </c>
      <c r="D18" s="136" t="s">
        <v>42</v>
      </c>
      <c r="E18" s="105">
        <f t="shared" si="7"/>
        <v>1.33</v>
      </c>
      <c r="F18" s="137">
        <v>3.0</v>
      </c>
      <c r="G18" s="105" t="str">
        <f>IFERROR(__xludf.DUMMYFUNCTION("SPARKLINE(F18,{""charttype"",""bar"";""max"",3;""min"",1;""color1"",IF(F18=3,""#4078DD"",IF(F18=2,""#9CB7E9"",""#dddddd""))})"),"")</f>
        <v/>
      </c>
      <c r="H18" s="105">
        <v>2.0</v>
      </c>
      <c r="I18" s="172" t="str">
        <f>IFERROR(__xludf.DUMMYFUNCTION("SPARKLINE(H18,{""charttype"",""bar"";""max"",3;""min"",1;""color1"",IF(H18=3,""#4078DD"",IF(H18=2,""#9CB7E9"",""#CED9EF""))})"),"")</f>
        <v/>
      </c>
      <c r="J18" s="105">
        <f t="shared" si="8"/>
        <v>2</v>
      </c>
      <c r="K18" s="45">
        <f t="shared" si="9"/>
        <v>6.7</v>
      </c>
      <c r="L18" s="105">
        <v>8.0</v>
      </c>
      <c r="M18" s="49" t="str">
        <f>IFERROR(__xludf.DUMMYFUNCTION("IF(A18=FALSE,SPARKLINE(K18:L18,{""charttype"",""bar"";""max"",8;""min"",0;""color1"",IF(K18&gt;=5,""green"",IF(K18&lt;=3,""orange"",""#C9C21D""));""color2"",""#eeeeee""}),""Done ✓"")"),"")</f>
        <v/>
      </c>
      <c r="N18" s="45"/>
      <c r="O18" s="45"/>
      <c r="P18" s="45"/>
      <c r="Q18" s="45"/>
      <c r="R18" s="45"/>
      <c r="S18" s="45"/>
      <c r="T18" s="45"/>
      <c r="U18" s="45"/>
      <c r="V18" s="45"/>
      <c r="W18" s="45"/>
      <c r="X18" s="45"/>
      <c r="Y18" s="45"/>
      <c r="Z18" s="45"/>
      <c r="AA18" s="45"/>
      <c r="AB18" s="45"/>
      <c r="AC18" s="45"/>
      <c r="AD18" s="45"/>
      <c r="AE18" s="45"/>
      <c r="AF18" s="45"/>
      <c r="AG18" s="45"/>
      <c r="AH18" s="45"/>
      <c r="AI18" s="45"/>
      <c r="AJ18" s="45"/>
    </row>
    <row r="19">
      <c r="A19" s="105" t="b">
        <v>0</v>
      </c>
      <c r="B19" s="134" t="s">
        <v>175</v>
      </c>
      <c r="C19" s="135" t="s">
        <v>32</v>
      </c>
      <c r="D19" s="136" t="s">
        <v>42</v>
      </c>
      <c r="E19" s="105">
        <f t="shared" si="7"/>
        <v>1.33</v>
      </c>
      <c r="F19" s="137">
        <v>3.0</v>
      </c>
      <c r="G19" s="105" t="str">
        <f>IFERROR(__xludf.DUMMYFUNCTION("SPARKLINE(F19,{""charttype"",""bar"";""max"",3;""min"",1;""color1"",IF(F19=3,""#4078DD"",IF(F19=2,""#9CB7E9"",""#CED9EF""))})"),"")</f>
        <v/>
      </c>
      <c r="H19" s="105">
        <v>3.0</v>
      </c>
      <c r="I19" s="172" t="str">
        <f>IFERROR(__xludf.DUMMYFUNCTION("SPARKLINE(H19,{""charttype"",""bar"";""max"",3;""min"",1;""color1"",IF(H19=3,""#4078DD"",IF(H19=2,""#9CB7E9"",""#CED9EF""))})"),"")</f>
        <v/>
      </c>
      <c r="J19" s="105">
        <f t="shared" si="8"/>
        <v>1</v>
      </c>
      <c r="K19" s="45">
        <f t="shared" si="9"/>
        <v>5.4</v>
      </c>
      <c r="L19" s="105">
        <v>8.0</v>
      </c>
      <c r="M19" s="49" t="str">
        <f>IFERROR(__xludf.DUMMYFUNCTION("IF(A19=FALSE,SPARKLINE(K19:L19,{""charttype"",""bar"";""max"",8;""min"",0;""color1"",IF(K19&gt;=5,""green"",IF(K19&lt;=3,""orange"",""#C9C21D""));""color2"",""#eeeeee""}),""Done ✓"")"),"")</f>
        <v/>
      </c>
      <c r="N19" s="45"/>
      <c r="O19" s="45"/>
      <c r="P19" s="45"/>
      <c r="Q19" s="45"/>
      <c r="R19" s="45"/>
      <c r="S19" s="45"/>
      <c r="T19" s="45"/>
      <c r="U19" s="45"/>
      <c r="V19" s="45"/>
      <c r="W19" s="45"/>
      <c r="X19" s="45"/>
      <c r="Y19" s="45"/>
      <c r="Z19" s="45"/>
      <c r="AA19" s="45"/>
      <c r="AB19" s="45"/>
      <c r="AC19" s="45"/>
      <c r="AD19" s="45"/>
      <c r="AE19" s="45"/>
      <c r="AF19" s="45"/>
      <c r="AG19" s="45"/>
      <c r="AH19" s="45"/>
      <c r="AI19" s="45"/>
      <c r="AJ19" s="45"/>
    </row>
    <row r="20">
      <c r="A20" s="105" t="b">
        <v>0</v>
      </c>
      <c r="B20" s="142" t="s">
        <v>176</v>
      </c>
      <c r="C20" s="135" t="s">
        <v>32</v>
      </c>
      <c r="D20" s="136" t="s">
        <v>42</v>
      </c>
      <c r="E20" s="105">
        <f t="shared" si="7"/>
        <v>1.33</v>
      </c>
      <c r="F20" s="137">
        <v>3.0</v>
      </c>
      <c r="G20" s="105" t="str">
        <f>IFERROR(__xludf.DUMMYFUNCTION("SPARKLINE(F20,{""charttype"",""bar"";""max"",3;""min"",1;""color1"",IF(F20=3,""#4078DD"",IF(F20=2,""#9CB7E9"",""#CED9EF""))})"),"")</f>
        <v/>
      </c>
      <c r="H20" s="105">
        <v>3.0</v>
      </c>
      <c r="I20" s="172" t="str">
        <f>IFERROR(__xludf.DUMMYFUNCTION("SPARKLINE(H20,{""charttype"",""bar"";""max"",3;""min"",1;""color1"",IF(H20=3,""#4078DD"",IF(H20=2,""#9CB7E9"",""#CED9EF""))})"),"")</f>
        <v/>
      </c>
      <c r="J20" s="105">
        <f t="shared" si="8"/>
        <v>1</v>
      </c>
      <c r="K20" s="45">
        <f t="shared" si="9"/>
        <v>5.4</v>
      </c>
      <c r="L20" s="105">
        <v>8.0</v>
      </c>
      <c r="M20" s="49" t="str">
        <f>IFERROR(__xludf.DUMMYFUNCTION("IF(A20=FALSE,SPARKLINE(K20:L20,{""charttype"",""bar"";""max"",8;""min"",0;""color1"",IF(K20&gt;=5,""green"",IF(K20&lt;=3,""orange"",""#C9C21D""));""color2"",""#eeeeee""}),""Done ✓"")"),"")</f>
        <v/>
      </c>
      <c r="N20" s="45"/>
      <c r="O20" s="45"/>
      <c r="P20" s="45"/>
      <c r="Q20" s="45"/>
      <c r="R20" s="45"/>
      <c r="S20" s="45"/>
      <c r="T20" s="45"/>
      <c r="U20" s="45"/>
      <c r="V20" s="45"/>
      <c r="W20" s="45"/>
      <c r="X20" s="45"/>
      <c r="Y20" s="45"/>
      <c r="Z20" s="45"/>
      <c r="AA20" s="45"/>
      <c r="AB20" s="45"/>
      <c r="AC20" s="45"/>
      <c r="AD20" s="45"/>
      <c r="AE20" s="45"/>
      <c r="AF20" s="45"/>
      <c r="AG20" s="45"/>
      <c r="AH20" s="45"/>
      <c r="AI20" s="45"/>
      <c r="AJ20" s="45"/>
    </row>
    <row r="21">
      <c r="A21" s="105" t="b">
        <v>0</v>
      </c>
      <c r="B21" s="142" t="s">
        <v>177</v>
      </c>
      <c r="C21" s="135" t="s">
        <v>32</v>
      </c>
      <c r="D21" s="136" t="s">
        <v>49</v>
      </c>
      <c r="E21" s="105">
        <f t="shared" si="7"/>
        <v>1</v>
      </c>
      <c r="F21" s="137">
        <v>3.0</v>
      </c>
      <c r="G21" s="105" t="str">
        <f>IFERROR(__xludf.DUMMYFUNCTION("SPARKLINE(F21,{""charttype"",""bar"";""max"",3;""min"",1;""color1"",IF(F21=3,""#4078DD"",IF(F21=2,""#9CB7E9"",""#CED9EF""))})"),"")</f>
        <v/>
      </c>
      <c r="H21" s="105">
        <v>2.0</v>
      </c>
      <c r="I21" s="172" t="str">
        <f>IFERROR(__xludf.DUMMYFUNCTION("SPARKLINE(H21,{""charttype"",""bar"";""max"",3;""min"",1;""color1"",IF(H21=3,""#4078DD"",IF(H21=2,""#9CB7E9"",""#CED9EF""))})"),"")</f>
        <v/>
      </c>
      <c r="J21" s="105">
        <f t="shared" si="8"/>
        <v>2</v>
      </c>
      <c r="K21" s="45">
        <f t="shared" si="9"/>
        <v>5</v>
      </c>
      <c r="L21" s="105">
        <v>8.0</v>
      </c>
      <c r="M21" s="49" t="str">
        <f>IFERROR(__xludf.DUMMYFUNCTION("IF(A21=FALSE,SPARKLINE(K21:L21,{""charttype"",""bar"";""max"",8;""min"",0;""color1"",IF(K21&gt;=5,""green"",IF(K21&lt;=3,""orange"",""#C9C21D""));""color2"",""#eeeeee""}),""Done ✓"")"),"")</f>
        <v/>
      </c>
      <c r="N21" s="45"/>
      <c r="O21" s="45"/>
      <c r="P21" s="45"/>
      <c r="Q21" s="45"/>
      <c r="R21" s="45"/>
      <c r="S21" s="45"/>
      <c r="T21" s="45"/>
      <c r="U21" s="45"/>
      <c r="V21" s="45"/>
      <c r="W21" s="45"/>
      <c r="X21" s="45"/>
      <c r="Y21" s="45"/>
      <c r="Z21" s="45"/>
      <c r="AA21" s="45"/>
      <c r="AB21" s="45"/>
      <c r="AC21" s="45"/>
      <c r="AD21" s="45"/>
      <c r="AE21" s="45"/>
      <c r="AF21" s="45"/>
      <c r="AG21" s="45"/>
      <c r="AH21" s="45"/>
      <c r="AI21" s="45"/>
      <c r="AJ21" s="45"/>
    </row>
    <row r="22">
      <c r="A22" s="105" t="b">
        <v>0</v>
      </c>
      <c r="B22" s="142" t="s">
        <v>178</v>
      </c>
      <c r="C22" s="135" t="s">
        <v>32</v>
      </c>
      <c r="D22" s="136" t="s">
        <v>42</v>
      </c>
      <c r="E22" s="105">
        <f t="shared" si="7"/>
        <v>1.33</v>
      </c>
      <c r="F22" s="137">
        <v>3.0</v>
      </c>
      <c r="G22" s="105" t="str">
        <f>IFERROR(__xludf.DUMMYFUNCTION("SPARKLINE(F22,{""charttype"",""bar"";""max"",3;""min"",1;""color1"",IF(F22=3,""#4078DD"",IF(F22=2,""#9CB7E9"",""#CED9EF""))})"),"")</f>
        <v/>
      </c>
      <c r="H22" s="105">
        <v>2.0</v>
      </c>
      <c r="I22" s="172" t="str">
        <f>IFERROR(__xludf.DUMMYFUNCTION("SPARKLINE(H22,{""charttype"",""bar"";""max"",3;""min"",1;""color1"",IF(H22=3,""#4078DD"",IF(H22=2,""#9CB7E9"",""#CED9EF""))})"),"")</f>
        <v/>
      </c>
      <c r="J22" s="105">
        <f t="shared" si="8"/>
        <v>2</v>
      </c>
      <c r="K22" s="45">
        <f t="shared" si="9"/>
        <v>6.7</v>
      </c>
      <c r="L22" s="105">
        <v>8.0</v>
      </c>
      <c r="M22" s="49" t="str">
        <f>IFERROR(__xludf.DUMMYFUNCTION("IF(A22=FALSE,SPARKLINE(K22:L22,{""charttype"",""bar"";""max"",8;""min"",0;""color1"",IF(K22&gt;=5,""green"",IF(K22&lt;=3,""orange"",""#C9C21D""));""color2"",""#eeeeee""}),""Done ✓"")"),"")</f>
        <v/>
      </c>
      <c r="N22" s="45"/>
      <c r="O22" s="45"/>
      <c r="P22" s="45"/>
      <c r="Q22" s="45"/>
      <c r="R22" s="45"/>
      <c r="S22" s="45"/>
      <c r="T22" s="45"/>
      <c r="U22" s="45"/>
      <c r="V22" s="45"/>
      <c r="W22" s="45"/>
      <c r="X22" s="45"/>
      <c r="Y22" s="45"/>
      <c r="Z22" s="45"/>
      <c r="AA22" s="45"/>
      <c r="AB22" s="45"/>
      <c r="AC22" s="45"/>
      <c r="AD22" s="45"/>
      <c r="AE22" s="45"/>
      <c r="AF22" s="45"/>
      <c r="AG22" s="45"/>
      <c r="AH22" s="45"/>
      <c r="AI22" s="45"/>
      <c r="AJ22" s="45"/>
    </row>
    <row r="23">
      <c r="A23" s="63" t="b">
        <v>0</v>
      </c>
      <c r="B23" s="185" t="s">
        <v>179</v>
      </c>
      <c r="C23" s="128"/>
      <c r="D23" s="146" t="s">
        <v>49</v>
      </c>
      <c r="E23" s="63">
        <f t="shared" si="7"/>
        <v>1</v>
      </c>
      <c r="F23" s="147">
        <v>3.0</v>
      </c>
      <c r="G23" s="63" t="str">
        <f>IFERROR(__xludf.DUMMYFUNCTION("SPARKLINE(F23,{""charttype"",""bar"";""max"",3;""min"",1;""color1"",IF(F23=3,""#4078DD"",IF(F23=2,""#9CB7E9"",""#CED9EF""))})"),"")</f>
        <v/>
      </c>
      <c r="H23" s="63">
        <v>2.0</v>
      </c>
      <c r="I23" s="172" t="str">
        <f>IFERROR(__xludf.DUMMYFUNCTION("SPARKLINE(H23,{""charttype"",""bar"";""max"",3;""min"",1;""color1"",IF(H23=3,""#4078DD"",IF(H23=2,""#9CB7E9"",""#CED9EF""))})"),"")</f>
        <v/>
      </c>
      <c r="J23" s="63">
        <f t="shared" si="8"/>
        <v>2</v>
      </c>
      <c r="K23" s="58">
        <f t="shared" si="9"/>
        <v>5</v>
      </c>
      <c r="L23" s="63">
        <v>8.0</v>
      </c>
      <c r="M23" s="62" t="str">
        <f>IFERROR(__xludf.DUMMYFUNCTION("IF(A23=FALSE,SPARKLINE(K23:L23,{""charttype"",""bar"";""max"",8;""min"",0;""color1"",IF(K23&gt;=5,""green"",IF(K23&lt;=3,""orange"",""#C9C21D""));""color2"",""#eeeeee""}),""Done ✓"")"),"")</f>
        <v/>
      </c>
      <c r="N23" s="58"/>
      <c r="O23" s="58"/>
      <c r="P23" s="58"/>
      <c r="Q23" s="58"/>
      <c r="R23" s="58"/>
      <c r="S23" s="58"/>
      <c r="T23" s="58"/>
      <c r="U23" s="58"/>
      <c r="V23" s="58"/>
      <c r="W23" s="58"/>
      <c r="X23" s="58"/>
      <c r="Y23" s="58"/>
      <c r="Z23" s="58"/>
      <c r="AA23" s="58"/>
      <c r="AB23" s="58"/>
      <c r="AC23" s="58"/>
      <c r="AD23" s="58"/>
      <c r="AE23" s="58"/>
      <c r="AF23" s="58"/>
      <c r="AG23" s="58"/>
      <c r="AH23" s="58"/>
      <c r="AI23" s="58"/>
      <c r="AJ23" s="58"/>
    </row>
    <row r="24">
      <c r="A24" s="117" t="s">
        <v>180</v>
      </c>
      <c r="B24" s="118" t="s">
        <v>181</v>
      </c>
      <c r="C24" s="119"/>
      <c r="D24" s="119"/>
      <c r="E24" s="121"/>
      <c r="F24" s="122"/>
      <c r="G24" s="123"/>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row>
    <row r="25">
      <c r="A25" s="126" t="b">
        <v>0</v>
      </c>
      <c r="B25" s="163" t="s">
        <v>182</v>
      </c>
      <c r="C25" s="135" t="s">
        <v>32</v>
      </c>
      <c r="D25" s="129" t="s">
        <v>42</v>
      </c>
      <c r="E25" s="126">
        <f t="shared" ref="E25:E48" si="10">IF(D25="Not Relevant","",IF(D25="Good","",IF(D25="Bad",1.33,1)))</f>
        <v>1.33</v>
      </c>
      <c r="F25" s="130">
        <v>3.0</v>
      </c>
      <c r="G25" s="126" t="str">
        <f>IFERROR(__xludf.DUMMYFUNCTION("SPARKLINE(F25,{""charttype"",""bar"";""max"",3;""min"",1;""color1"",IF(F25=3,""#4078DD"",IF(F25=2,""#9CB7E9"",""#CED9EF""))})"),"")</f>
        <v/>
      </c>
      <c r="H25" s="126">
        <v>1.0</v>
      </c>
      <c r="I25" s="172" t="str">
        <f>IFERROR(__xludf.DUMMYFUNCTION("SPARKLINE(H25,{""charttype"",""bar"";""max"",3;""min"",1;""color1"",IF(H25=3,""#4078DD"",IF(H25=2,""#9CB7E9"",""#CED9EF""))})"),"")</f>
        <v/>
      </c>
      <c r="J25" s="126">
        <f t="shared" ref="J25:J48" si="11">IF(H25=1,3,IF(H25=2,2,1))</f>
        <v>3</v>
      </c>
      <c r="K25" s="100">
        <f t="shared" ref="K25:K48" si="12">ROUNDUP(((J25+F25)*E25),1)</f>
        <v>8</v>
      </c>
      <c r="L25" s="126">
        <v>8.0</v>
      </c>
      <c r="M25" s="104" t="str">
        <f>IFERROR(__xludf.DUMMYFUNCTION("IF(A25=FALSE,SPARKLINE(K25:L25,{""charttype"",""bar"";""max"",8;""min"",0;""color1"",IF(K25&gt;=5,""green"",IF(K25&lt;=3,""orange"",""#C9C21D""));""color2"",""#eeeeee""}),""Done ✓"")"),"")</f>
        <v/>
      </c>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row>
    <row r="26">
      <c r="A26" s="105" t="b">
        <v>0</v>
      </c>
      <c r="B26" s="143" t="s">
        <v>183</v>
      </c>
      <c r="C26" s="135" t="s">
        <v>32</v>
      </c>
      <c r="D26" s="136" t="s">
        <v>42</v>
      </c>
      <c r="E26" s="126">
        <f t="shared" si="10"/>
        <v>1.33</v>
      </c>
      <c r="F26" s="137">
        <v>3.0</v>
      </c>
      <c r="G26" s="105" t="str">
        <f>IFERROR(__xludf.DUMMYFUNCTION("SPARKLINE(F26,{""charttype"",""bar"";""max"",3;""min"",1;""color1"",IF(F26=3,""#4078DD"",IF(F26=2,""#9CB7E9"",""#CED9EF""))})"),"")</f>
        <v/>
      </c>
      <c r="H26" s="105">
        <v>1.0</v>
      </c>
      <c r="I26" s="172" t="str">
        <f>IFERROR(__xludf.DUMMYFUNCTION("SPARKLINE(H26,{""charttype"",""bar"";""max"",3;""min"",1;""color1"",IF(H26=3,""#4078DD"",IF(H26=2,""#9CB7E9"",""#CED9EF""))})"),"")</f>
        <v/>
      </c>
      <c r="J26" s="105">
        <f t="shared" si="11"/>
        <v>3</v>
      </c>
      <c r="K26" s="45">
        <f t="shared" si="12"/>
        <v>8</v>
      </c>
      <c r="L26" s="105">
        <v>8.0</v>
      </c>
      <c r="M26" s="49" t="str">
        <f>IFERROR(__xludf.DUMMYFUNCTION("IF(A26=FALSE,SPARKLINE(K26:L26,{""charttype"",""bar"";""max"",8;""min"",0;""color1"",IF(K26&gt;=5,""green"",IF(K26&lt;=3,""orange"",""#C9C21D""));""color2"",""#eeeeee""}),""Done ✓"")"),"")</f>
        <v/>
      </c>
      <c r="N26" s="45"/>
      <c r="O26" s="45"/>
      <c r="P26" s="45"/>
      <c r="Q26" s="45"/>
      <c r="R26" s="45"/>
      <c r="S26" s="45"/>
      <c r="T26" s="45"/>
      <c r="U26" s="45"/>
      <c r="V26" s="45"/>
      <c r="W26" s="45"/>
      <c r="X26" s="45"/>
      <c r="Y26" s="45"/>
      <c r="Z26" s="45"/>
      <c r="AA26" s="45"/>
      <c r="AB26" s="45"/>
      <c r="AC26" s="45"/>
      <c r="AD26" s="45"/>
      <c r="AE26" s="45"/>
      <c r="AF26" s="45"/>
      <c r="AG26" s="45"/>
      <c r="AH26" s="45"/>
      <c r="AI26" s="45"/>
      <c r="AJ26" s="45"/>
    </row>
    <row r="27">
      <c r="A27" s="105" t="b">
        <v>0</v>
      </c>
      <c r="B27" s="142" t="s">
        <v>184</v>
      </c>
      <c r="C27" s="135" t="s">
        <v>32</v>
      </c>
      <c r="D27" s="136" t="s">
        <v>49</v>
      </c>
      <c r="E27" s="126">
        <f t="shared" si="10"/>
        <v>1</v>
      </c>
      <c r="F27" s="137">
        <v>3.0</v>
      </c>
      <c r="G27" s="105" t="str">
        <f>IFERROR(__xludf.DUMMYFUNCTION("SPARKLINE(F27,{""charttype"",""bar"";""max"",3;""min"",1;""color1"",IF(F27=3,""#4078DD"",IF(F27=2,""#9CB7E9"",""#CED9EF""))})"),"")</f>
        <v/>
      </c>
      <c r="H27" s="105">
        <v>1.0</v>
      </c>
      <c r="I27" s="172" t="str">
        <f>IFERROR(__xludf.DUMMYFUNCTION("SPARKLINE(H27,{""charttype"",""bar"";""max"",3;""min"",1;""color1"",IF(H27=3,""#4078DD"",IF(H27=2,""#9CB7E9"",""#CED9EF""))})"),"")</f>
        <v/>
      </c>
      <c r="J27" s="105">
        <f t="shared" si="11"/>
        <v>3</v>
      </c>
      <c r="K27" s="45">
        <f t="shared" si="12"/>
        <v>6</v>
      </c>
      <c r="L27" s="105">
        <v>8.0</v>
      </c>
      <c r="M27" s="49" t="str">
        <f>IFERROR(__xludf.DUMMYFUNCTION("IF(A27=FALSE,SPARKLINE(K27:L27,{""charttype"",""bar"";""max"",8;""min"",0;""color1"",IF(K27&gt;=5,""green"",IF(K27&lt;=3,""orange"",""#C9C21D""));""color2"",""#eeeeee""}),""Done ✓"")"),"")</f>
        <v/>
      </c>
      <c r="N27" s="45"/>
      <c r="O27" s="45"/>
      <c r="P27" s="45"/>
      <c r="Q27" s="45"/>
      <c r="R27" s="45"/>
      <c r="S27" s="45"/>
      <c r="T27" s="45"/>
      <c r="U27" s="45"/>
      <c r="V27" s="45"/>
      <c r="W27" s="45"/>
      <c r="X27" s="45"/>
      <c r="Y27" s="45"/>
      <c r="Z27" s="45"/>
      <c r="AA27" s="45"/>
      <c r="AB27" s="45"/>
      <c r="AC27" s="45"/>
      <c r="AD27" s="45"/>
      <c r="AE27" s="45"/>
      <c r="AF27" s="45"/>
      <c r="AG27" s="45"/>
      <c r="AH27" s="45"/>
      <c r="AI27" s="45"/>
      <c r="AJ27" s="45"/>
    </row>
    <row r="28">
      <c r="A28" s="105" t="b">
        <v>0</v>
      </c>
      <c r="B28" s="143" t="s">
        <v>185</v>
      </c>
      <c r="C28" s="128"/>
      <c r="D28" s="136" t="s">
        <v>49</v>
      </c>
      <c r="E28" s="126">
        <f t="shared" si="10"/>
        <v>1</v>
      </c>
      <c r="F28" s="137">
        <v>3.0</v>
      </c>
      <c r="G28" s="105" t="str">
        <f>IFERROR(__xludf.DUMMYFUNCTION("SPARKLINE(F28,{""charttype"",""bar"";""max"",3;""min"",1;""color1"",IF(F28=3,""#4078DD"",IF(F28=2,""#9CB7E9"",""#CED9EF""))})"),"")</f>
        <v/>
      </c>
      <c r="H28" s="105">
        <v>1.0</v>
      </c>
      <c r="I28" s="172" t="str">
        <f>IFERROR(__xludf.DUMMYFUNCTION("SPARKLINE(H28,{""charttype"",""bar"";""max"",3;""min"",1;""color1"",IF(H28=3,""#4078DD"",IF(H28=2,""#9CB7E9"",""#CED9EF""))})"),"")</f>
        <v/>
      </c>
      <c r="J28" s="105">
        <f t="shared" si="11"/>
        <v>3</v>
      </c>
      <c r="K28" s="45">
        <f t="shared" si="12"/>
        <v>6</v>
      </c>
      <c r="L28" s="105">
        <v>8.0</v>
      </c>
      <c r="M28" s="49" t="str">
        <f>IFERROR(__xludf.DUMMYFUNCTION("IF(A28=FALSE,SPARKLINE(K28:L28,{""charttype"",""bar"";""max"",8;""min"",0;""color1"",IF(K28&gt;=5,""green"",IF(K28&lt;=3,""orange"",""#C9C21D""));""color2"",""#eeeeee""}),""Done ✓"")"),"")</f>
        <v/>
      </c>
      <c r="N28" s="45"/>
      <c r="O28" s="45"/>
      <c r="P28" s="45"/>
      <c r="Q28" s="45"/>
      <c r="R28" s="45"/>
      <c r="S28" s="45"/>
      <c r="T28" s="45"/>
      <c r="U28" s="45"/>
      <c r="V28" s="45"/>
      <c r="W28" s="45"/>
      <c r="X28" s="45"/>
      <c r="Y28" s="45"/>
      <c r="Z28" s="45"/>
      <c r="AA28" s="45"/>
      <c r="AB28" s="45"/>
      <c r="AC28" s="45"/>
      <c r="AD28" s="45"/>
      <c r="AE28" s="45"/>
      <c r="AF28" s="45"/>
      <c r="AG28" s="45"/>
      <c r="AH28" s="45"/>
      <c r="AI28" s="45"/>
      <c r="AJ28" s="45"/>
    </row>
    <row r="29">
      <c r="A29" s="105" t="b">
        <v>0</v>
      </c>
      <c r="B29" s="143" t="s">
        <v>186</v>
      </c>
      <c r="C29" s="135" t="s">
        <v>32</v>
      </c>
      <c r="D29" s="136" t="s">
        <v>42</v>
      </c>
      <c r="E29" s="105">
        <f t="shared" si="10"/>
        <v>1.33</v>
      </c>
      <c r="F29" s="137">
        <v>3.0</v>
      </c>
      <c r="G29" s="105" t="str">
        <f>IFERROR(__xludf.DUMMYFUNCTION("SPARKLINE(F29,{""charttype"",""bar"";""max"",3;""min"",1;""color1"",IF(F29=3,""#4078DD"",IF(F29=2,""#9CB7E9"",""#CED9EF""))})"),"")</f>
        <v/>
      </c>
      <c r="H29" s="105">
        <v>1.0</v>
      </c>
      <c r="I29" s="172" t="str">
        <f>IFERROR(__xludf.DUMMYFUNCTION("SPARKLINE(H29,{""charttype"",""bar"";""max"",3;""min"",1;""color1"",IF(H29=3,""#4078DD"",IF(H29=2,""#9CB7E9"",""#CED9EF""))})"),"")</f>
        <v/>
      </c>
      <c r="J29" s="105">
        <f t="shared" si="11"/>
        <v>3</v>
      </c>
      <c r="K29" s="45">
        <f t="shared" si="12"/>
        <v>8</v>
      </c>
      <c r="L29" s="105">
        <v>8.0</v>
      </c>
      <c r="M29" s="49" t="str">
        <f>IFERROR(__xludf.DUMMYFUNCTION("IF(A29=FALSE,SPARKLINE(K29:L29,{""charttype"",""bar"";""max"",8;""min"",0;""color1"",IF(K29&gt;=5,""green"",IF(K29&lt;=3,""orange"",""#C9C21D""));""color2"",""#eeeeee""}),""Done ✓"")"),"")</f>
        <v/>
      </c>
      <c r="N29" s="45"/>
      <c r="O29" s="45"/>
      <c r="P29" s="45"/>
      <c r="Q29" s="45"/>
      <c r="R29" s="45"/>
      <c r="S29" s="45"/>
      <c r="T29" s="45"/>
      <c r="U29" s="45"/>
      <c r="V29" s="45"/>
      <c r="W29" s="45"/>
      <c r="X29" s="45"/>
      <c r="Y29" s="45"/>
      <c r="Z29" s="45"/>
      <c r="AA29" s="45"/>
      <c r="AB29" s="45"/>
      <c r="AC29" s="45"/>
      <c r="AD29" s="45"/>
      <c r="AE29" s="45"/>
      <c r="AF29" s="45"/>
      <c r="AG29" s="45"/>
      <c r="AH29" s="45"/>
      <c r="AI29" s="45"/>
      <c r="AJ29" s="45"/>
    </row>
    <row r="30">
      <c r="A30" s="105" t="b">
        <v>0</v>
      </c>
      <c r="B30" s="142" t="s">
        <v>187</v>
      </c>
      <c r="C30" s="135" t="s">
        <v>32</v>
      </c>
      <c r="D30" s="136" t="s">
        <v>42</v>
      </c>
      <c r="E30" s="105">
        <f t="shared" si="10"/>
        <v>1.33</v>
      </c>
      <c r="F30" s="137">
        <v>3.0</v>
      </c>
      <c r="G30" s="105" t="str">
        <f>IFERROR(__xludf.DUMMYFUNCTION("SPARKLINE(F30,{""charttype"",""bar"";""max"",3;""min"",1;""color1"",IF(F30=3,""#4078DD"",IF(F30=2,""#9CB7E9"",""#CED9EF""))})"),"")</f>
        <v/>
      </c>
      <c r="H30" s="105">
        <v>2.0</v>
      </c>
      <c r="I30" s="172" t="str">
        <f>IFERROR(__xludf.DUMMYFUNCTION("SPARKLINE(H30,{""charttype"",""bar"";""max"",3;""min"",1;""color1"",IF(H30=3,""#4078DD"",IF(H30=2,""#9CB7E9"",""#CED9EF""))})"),"")</f>
        <v/>
      </c>
      <c r="J30" s="105">
        <f t="shared" si="11"/>
        <v>2</v>
      </c>
      <c r="K30" s="45">
        <f t="shared" si="12"/>
        <v>6.7</v>
      </c>
      <c r="L30" s="105">
        <v>8.0</v>
      </c>
      <c r="M30" s="49" t="str">
        <f>IFERROR(__xludf.DUMMYFUNCTION("IF(A30=FALSE,SPARKLINE(K30:L30,{""charttype"",""bar"";""max"",8;""min"",0;""color1"",IF(K30&gt;=5,""green"",IF(K30&lt;=3,""orange"",""#C9C21D""));""color2"",""#eeeeee""}),""Done ✓"")"),"")</f>
        <v/>
      </c>
      <c r="N30" s="45"/>
      <c r="O30" s="45"/>
      <c r="P30" s="45"/>
      <c r="Q30" s="45"/>
      <c r="R30" s="45"/>
      <c r="S30" s="45"/>
      <c r="T30" s="45"/>
      <c r="U30" s="45"/>
      <c r="V30" s="45"/>
      <c r="W30" s="45"/>
      <c r="X30" s="45"/>
      <c r="Y30" s="45"/>
      <c r="Z30" s="45"/>
      <c r="AA30" s="45"/>
      <c r="AB30" s="45"/>
      <c r="AC30" s="45"/>
      <c r="AD30" s="45"/>
      <c r="AE30" s="45"/>
      <c r="AF30" s="45"/>
      <c r="AG30" s="45"/>
      <c r="AH30" s="45"/>
      <c r="AI30" s="45"/>
      <c r="AJ30" s="45"/>
    </row>
    <row r="31">
      <c r="A31" s="105" t="b">
        <v>0</v>
      </c>
      <c r="B31" s="143" t="s">
        <v>188</v>
      </c>
      <c r="C31" s="128"/>
      <c r="D31" s="136" t="s">
        <v>42</v>
      </c>
      <c r="E31" s="105">
        <f t="shared" si="10"/>
        <v>1.33</v>
      </c>
      <c r="F31" s="137">
        <v>3.0</v>
      </c>
      <c r="G31" s="105" t="str">
        <f>IFERROR(__xludf.DUMMYFUNCTION("SPARKLINE(F31,{""charttype"",""bar"";""max"",3;""min"",1;""color1"",IF(F31=3,""#4078DD"",IF(F31=2,""#9CB7E9"",""#CED9EF""))})"),"")</f>
        <v/>
      </c>
      <c r="H31" s="105">
        <v>2.0</v>
      </c>
      <c r="I31" s="172" t="str">
        <f>IFERROR(__xludf.DUMMYFUNCTION("SPARKLINE(H31,{""charttype"",""bar"";""max"",3;""min"",1;""color1"",IF(H31=3,""#4078DD"",IF(H31=2,""#9CB7E9"",""#CED9EF""))})"),"")</f>
        <v/>
      </c>
      <c r="J31" s="105">
        <f t="shared" si="11"/>
        <v>2</v>
      </c>
      <c r="K31" s="45">
        <f t="shared" si="12"/>
        <v>6.7</v>
      </c>
      <c r="L31" s="105">
        <v>8.0</v>
      </c>
      <c r="M31" s="49" t="str">
        <f>IFERROR(__xludf.DUMMYFUNCTION("IF(A31=FALSE,SPARKLINE(K31:L31,{""charttype"",""bar"";""max"",8;""min"",0;""color1"",IF(K31&gt;=5,""green"",IF(K31&lt;=3,""orange"",""#C9C21D""));""color2"",""#eeeeee""}),""Done ✓"")"),"")</f>
        <v/>
      </c>
      <c r="N31" s="45"/>
      <c r="O31" s="45"/>
      <c r="P31" s="45"/>
      <c r="Q31" s="45"/>
      <c r="R31" s="45"/>
      <c r="S31" s="45"/>
      <c r="T31" s="45"/>
      <c r="U31" s="45"/>
      <c r="V31" s="45"/>
      <c r="W31" s="45"/>
      <c r="X31" s="45"/>
      <c r="Y31" s="45"/>
      <c r="Z31" s="45"/>
      <c r="AA31" s="45"/>
      <c r="AB31" s="45"/>
      <c r="AC31" s="45"/>
      <c r="AD31" s="45"/>
      <c r="AE31" s="45"/>
      <c r="AF31" s="45"/>
      <c r="AG31" s="45"/>
      <c r="AH31" s="45"/>
      <c r="AI31" s="45"/>
      <c r="AJ31" s="45"/>
    </row>
    <row r="32">
      <c r="A32" s="105" t="b">
        <v>0</v>
      </c>
      <c r="B32" s="134" t="s">
        <v>189</v>
      </c>
      <c r="C32" s="128"/>
      <c r="D32" s="136" t="s">
        <v>42</v>
      </c>
      <c r="E32" s="105">
        <f t="shared" si="10"/>
        <v>1.33</v>
      </c>
      <c r="F32" s="137">
        <v>3.0</v>
      </c>
      <c r="G32" s="105" t="str">
        <f>IFERROR(__xludf.DUMMYFUNCTION("SPARKLINE(F32,{""charttype"",""bar"";""max"",3;""min"",1;""color1"",IF(F32=3,""#4078DD"",IF(F32=2,""#9CB7E9"",""#CED9EF""))})"),"")</f>
        <v/>
      </c>
      <c r="H32" s="105">
        <v>1.0</v>
      </c>
      <c r="I32" s="172" t="str">
        <f>IFERROR(__xludf.DUMMYFUNCTION("SPARKLINE(H32,{""charttype"",""bar"";""max"",3;""min"",1;""color1"",IF(H32=3,""#4078DD"",IF(H32=2,""#9CB7E9"",""#CED9EF""))})"),"")</f>
        <v/>
      </c>
      <c r="J32" s="105">
        <f t="shared" si="11"/>
        <v>3</v>
      </c>
      <c r="K32" s="45">
        <f t="shared" si="12"/>
        <v>8</v>
      </c>
      <c r="L32" s="105">
        <v>8.0</v>
      </c>
      <c r="M32" s="49" t="str">
        <f>IFERROR(__xludf.DUMMYFUNCTION("IF(A32=FALSE,SPARKLINE(K32:L32,{""charttype"",""bar"";""max"",8;""min"",0;""color1"",IF(K32&gt;=5,""green"",IF(K32&lt;=3,""orange"",""#C9C21D""));""color2"",""#eeeeee""}),""Done ✓"")"),"")</f>
        <v/>
      </c>
      <c r="N32" s="45"/>
      <c r="O32" s="45"/>
      <c r="P32" s="45"/>
      <c r="Q32" s="45"/>
      <c r="R32" s="45"/>
      <c r="S32" s="45"/>
      <c r="T32" s="45"/>
      <c r="U32" s="45"/>
      <c r="V32" s="45"/>
      <c r="W32" s="45"/>
      <c r="X32" s="45"/>
      <c r="Y32" s="45"/>
      <c r="Z32" s="45"/>
      <c r="AA32" s="45"/>
      <c r="AB32" s="45"/>
      <c r="AC32" s="45"/>
      <c r="AD32" s="45"/>
      <c r="AE32" s="45"/>
      <c r="AF32" s="45"/>
      <c r="AG32" s="45"/>
      <c r="AH32" s="45"/>
      <c r="AI32" s="45"/>
      <c r="AJ32" s="45"/>
    </row>
    <row r="33">
      <c r="A33" s="105" t="b">
        <v>0</v>
      </c>
      <c r="B33" s="143" t="s">
        <v>190</v>
      </c>
      <c r="C33" s="135" t="s">
        <v>32</v>
      </c>
      <c r="D33" s="136" t="s">
        <v>42</v>
      </c>
      <c r="E33" s="105">
        <f t="shared" si="10"/>
        <v>1.33</v>
      </c>
      <c r="F33" s="137">
        <v>2.0</v>
      </c>
      <c r="G33" s="105" t="str">
        <f>IFERROR(__xludf.DUMMYFUNCTION("SPARKLINE(F33,{""charttype"",""bar"";""max"",3;""min"",1;""color1"",IF(F33=3,""#4078DD"",IF(F33=2,""#9CB7E9"",""#CED9EF""))})"),"")</f>
        <v/>
      </c>
      <c r="H33" s="105">
        <v>2.0</v>
      </c>
      <c r="I33" s="172" t="str">
        <f>IFERROR(__xludf.DUMMYFUNCTION("SPARKLINE(H33,{""charttype"",""bar"";""max"",3;""min"",1;""color1"",IF(H33=3,""#4078DD"",IF(H33=2,""#9CB7E9"",""#CED9EF""))})"),"")</f>
        <v/>
      </c>
      <c r="J33" s="105">
        <f t="shared" si="11"/>
        <v>2</v>
      </c>
      <c r="K33" s="45">
        <f t="shared" si="12"/>
        <v>5.4</v>
      </c>
      <c r="L33" s="105">
        <v>8.0</v>
      </c>
      <c r="M33" s="49" t="str">
        <f>IFERROR(__xludf.DUMMYFUNCTION("IF(A33=FALSE,SPARKLINE(K33:L33,{""charttype"",""bar"";""max"",8;""min"",0;""color1"",IF(K33&gt;=5,""green"",IF(K33&lt;=3,""orange"",""#C9C21D""));""color2"",""#eeeeee""}),""Done ✓"")"),"")</f>
        <v/>
      </c>
      <c r="N33" s="10"/>
      <c r="O33" s="45"/>
      <c r="P33" s="45"/>
      <c r="Q33" s="45"/>
      <c r="R33" s="45"/>
      <c r="S33" s="45"/>
      <c r="T33" s="45"/>
      <c r="U33" s="45"/>
      <c r="V33" s="45"/>
      <c r="W33" s="45"/>
      <c r="X33" s="45"/>
      <c r="Y33" s="45"/>
      <c r="Z33" s="45"/>
      <c r="AA33" s="45"/>
      <c r="AB33" s="45"/>
      <c r="AC33" s="45"/>
      <c r="AD33" s="45"/>
      <c r="AE33" s="45"/>
      <c r="AF33" s="45"/>
      <c r="AG33" s="45"/>
      <c r="AH33" s="45"/>
      <c r="AI33" s="45"/>
      <c r="AJ33" s="45"/>
    </row>
    <row r="34">
      <c r="A34" s="105" t="b">
        <v>0</v>
      </c>
      <c r="B34" s="143" t="s">
        <v>191</v>
      </c>
      <c r="C34" s="135" t="s">
        <v>32</v>
      </c>
      <c r="D34" s="136" t="s">
        <v>42</v>
      </c>
      <c r="E34" s="105">
        <f t="shared" si="10"/>
        <v>1.33</v>
      </c>
      <c r="F34" s="137">
        <v>3.0</v>
      </c>
      <c r="G34" s="105" t="str">
        <f>IFERROR(__xludf.DUMMYFUNCTION("SPARKLINE(F34,{""charttype"",""bar"";""max"",3;""min"",1;""color1"",IF(F34=3,""#4078DD"",IF(F34=2,""#9CB7E9"",""#CED9EF""))})"),"")</f>
        <v/>
      </c>
      <c r="H34" s="105">
        <v>1.0</v>
      </c>
      <c r="I34" s="172" t="str">
        <f>IFERROR(__xludf.DUMMYFUNCTION("SPARKLINE(H34,{""charttype"",""bar"";""max"",3;""min"",1;""color1"",IF(H34=3,""#4078DD"",IF(H34=2,""#9CB7E9"",""#CED9EF""))})"),"")</f>
        <v/>
      </c>
      <c r="J34" s="105">
        <f t="shared" si="11"/>
        <v>3</v>
      </c>
      <c r="K34" s="45">
        <f t="shared" si="12"/>
        <v>8</v>
      </c>
      <c r="L34" s="105">
        <v>8.0</v>
      </c>
      <c r="M34" s="49" t="str">
        <f>IFERROR(__xludf.DUMMYFUNCTION("IF(A34=FALSE,SPARKLINE(K34:L34,{""charttype"",""bar"";""max"",8;""min"",0;""color1"",IF(K34&gt;=5,""green"",IF(K34&lt;=3,""orange"",""#C9C21D""));""color2"",""#eeeeee""}),""Done ✓"")"),"")</f>
        <v/>
      </c>
      <c r="N34" s="45"/>
      <c r="O34" s="45"/>
      <c r="P34" s="45"/>
      <c r="Q34" s="45"/>
      <c r="R34" s="108"/>
      <c r="S34" s="45"/>
      <c r="T34" s="45"/>
      <c r="U34" s="45"/>
      <c r="V34" s="45"/>
      <c r="W34" s="45"/>
      <c r="X34" s="45"/>
      <c r="Y34" s="45"/>
      <c r="Z34" s="45"/>
      <c r="AA34" s="45"/>
      <c r="AB34" s="45"/>
      <c r="AC34" s="45"/>
      <c r="AD34" s="45"/>
      <c r="AE34" s="45"/>
      <c r="AF34" s="45"/>
      <c r="AG34" s="45"/>
      <c r="AH34" s="45"/>
      <c r="AI34" s="45"/>
      <c r="AJ34" s="45"/>
    </row>
    <row r="35">
      <c r="A35" s="105" t="b">
        <v>0</v>
      </c>
      <c r="B35" s="143" t="s">
        <v>192</v>
      </c>
      <c r="C35" s="135" t="s">
        <v>32</v>
      </c>
      <c r="D35" s="136" t="s">
        <v>42</v>
      </c>
      <c r="E35" s="105">
        <f t="shared" si="10"/>
        <v>1.33</v>
      </c>
      <c r="F35" s="137">
        <v>3.0</v>
      </c>
      <c r="G35" s="105" t="str">
        <f>IFERROR(__xludf.DUMMYFUNCTION("SPARKLINE(F35,{""charttype"",""bar"";""max"",3;""min"",1;""color1"",IF(F35=3,""#4078DD"",IF(F35=2,""#9CB7E9"",""#CED9EF""))})"),"")</f>
        <v/>
      </c>
      <c r="H35" s="105">
        <v>2.0</v>
      </c>
      <c r="I35" s="172" t="str">
        <f>IFERROR(__xludf.DUMMYFUNCTION("SPARKLINE(H35,{""charttype"",""bar"";""max"",3;""min"",1;""color1"",IF(H35=3,""#4078DD"",IF(H35=2,""#9CB7E9"",""#CED9EF""))})"),"")</f>
        <v/>
      </c>
      <c r="J35" s="105">
        <f t="shared" si="11"/>
        <v>2</v>
      </c>
      <c r="K35" s="45">
        <f t="shared" si="12"/>
        <v>6.7</v>
      </c>
      <c r="L35" s="105">
        <v>8.0</v>
      </c>
      <c r="M35" s="49" t="str">
        <f>IFERROR(__xludf.DUMMYFUNCTION("IF(A35=FALSE,SPARKLINE(K35:L35,{""charttype"",""bar"";""max"",8;""min"",0;""color1"",IF(K35&gt;=5,""green"",IF(K35&lt;=3,""orange"",""#C9C21D""));""color2"",""#eeeeee""}),""Done ✓"")"),"")</f>
        <v/>
      </c>
      <c r="N35" s="45"/>
      <c r="O35" s="45"/>
      <c r="P35" s="45"/>
      <c r="Q35" s="45"/>
      <c r="R35" s="45"/>
      <c r="S35" s="45"/>
      <c r="T35" s="45"/>
      <c r="U35" s="45"/>
      <c r="V35" s="45"/>
      <c r="W35" s="45"/>
      <c r="X35" s="45"/>
      <c r="Y35" s="45"/>
      <c r="Z35" s="45"/>
      <c r="AA35" s="45"/>
      <c r="AB35" s="45"/>
      <c r="AC35" s="45"/>
      <c r="AD35" s="45"/>
      <c r="AE35" s="45"/>
      <c r="AF35" s="45"/>
      <c r="AG35" s="45"/>
      <c r="AH35" s="45"/>
      <c r="AI35" s="45"/>
      <c r="AJ35" s="45"/>
    </row>
    <row r="36">
      <c r="A36" s="105" t="b">
        <v>0</v>
      </c>
      <c r="B36" s="143" t="s">
        <v>193</v>
      </c>
      <c r="C36" s="135" t="s">
        <v>32</v>
      </c>
      <c r="D36" s="136" t="s">
        <v>42</v>
      </c>
      <c r="E36" s="105">
        <f t="shared" si="10"/>
        <v>1.33</v>
      </c>
      <c r="F36" s="137">
        <v>3.0</v>
      </c>
      <c r="G36" s="105" t="str">
        <f>IFERROR(__xludf.DUMMYFUNCTION("SPARKLINE(F36,{""charttype"",""bar"";""max"",3;""min"",1;""color1"",IF(F36=3,""#4078DD"",IF(F36=2,""#9CB7E9"",""#CED9EF""))})"),"")</f>
        <v/>
      </c>
      <c r="H36" s="105">
        <v>2.0</v>
      </c>
      <c r="I36" s="172" t="str">
        <f>IFERROR(__xludf.DUMMYFUNCTION("SPARKLINE(H36,{""charttype"",""bar"";""max"",3;""min"",1;""color1"",IF(H36=3,""#4078DD"",IF(H36=2,""#9CB7E9"",""#CED9EF""))})"),"")</f>
        <v/>
      </c>
      <c r="J36" s="105">
        <f t="shared" si="11"/>
        <v>2</v>
      </c>
      <c r="K36" s="45">
        <f t="shared" si="12"/>
        <v>6.7</v>
      </c>
      <c r="L36" s="105">
        <v>8.0</v>
      </c>
      <c r="M36" s="49" t="str">
        <f>IFERROR(__xludf.DUMMYFUNCTION("IF(A36=FALSE,SPARKLINE(K36:L36,{""charttype"",""bar"";""max"",8;""min"",0;""color1"",IF(K36&gt;=5,""green"",IF(K36&lt;=3,""orange"",""#C9C21D""));""color2"",""#eeeeee""}),""Done ✓"")"),"")</f>
        <v/>
      </c>
      <c r="N36" s="45"/>
      <c r="O36" s="45"/>
      <c r="P36" s="45"/>
      <c r="Q36" s="45"/>
      <c r="R36" s="45"/>
      <c r="S36" s="45"/>
      <c r="T36" s="45"/>
      <c r="U36" s="45"/>
      <c r="V36" s="45"/>
      <c r="W36" s="45"/>
      <c r="X36" s="45"/>
      <c r="Y36" s="45"/>
      <c r="Z36" s="45"/>
      <c r="AA36" s="45"/>
      <c r="AB36" s="45"/>
      <c r="AC36" s="45"/>
      <c r="AD36" s="45"/>
      <c r="AE36" s="45"/>
      <c r="AF36" s="45"/>
      <c r="AG36" s="45"/>
      <c r="AH36" s="45"/>
      <c r="AI36" s="45"/>
      <c r="AJ36" s="45"/>
    </row>
    <row r="37">
      <c r="A37" s="105" t="b">
        <v>0</v>
      </c>
      <c r="B37" s="142" t="s">
        <v>194</v>
      </c>
      <c r="C37" s="135" t="s">
        <v>32</v>
      </c>
      <c r="D37" s="136" t="s">
        <v>42</v>
      </c>
      <c r="E37" s="105">
        <f t="shared" si="10"/>
        <v>1.33</v>
      </c>
      <c r="F37" s="137">
        <v>3.0</v>
      </c>
      <c r="G37" s="105" t="str">
        <f>IFERROR(__xludf.DUMMYFUNCTION("SPARKLINE(F37,{""charttype"",""bar"";""max"",3;""min"",1;""color1"",IF(F37=3,""#4078DD"",IF(F37=2,""#9CB7E9"",""#CED9EF""))})"),"")</f>
        <v/>
      </c>
      <c r="H37" s="105">
        <v>1.0</v>
      </c>
      <c r="I37" s="172" t="str">
        <f>IFERROR(__xludf.DUMMYFUNCTION("SPARKLINE(H37,{""charttype"",""bar"";""max"",3;""min"",1;""color1"",IF(H37=3,""#4078DD"",IF(H37=2,""#9CB7E9"",""#CED9EF""))})"),"")</f>
        <v/>
      </c>
      <c r="J37" s="105">
        <f t="shared" si="11"/>
        <v>3</v>
      </c>
      <c r="K37" s="45">
        <f t="shared" si="12"/>
        <v>8</v>
      </c>
      <c r="L37" s="105">
        <v>8.0</v>
      </c>
      <c r="M37" s="49" t="str">
        <f>IFERROR(__xludf.DUMMYFUNCTION("IF(A37=FALSE,SPARKLINE(K37:L37,{""charttype"",""bar"";""max"",8;""min"",0;""color1"",IF(K37&gt;=5,""green"",IF(K37&lt;=3,""orange"",""#C9C21D""));""color2"",""#eeeeee""}),""Done ✓"")"),"")</f>
        <v/>
      </c>
      <c r="N37" s="45"/>
      <c r="O37" s="45"/>
      <c r="P37" s="45"/>
      <c r="Q37" s="45"/>
      <c r="R37" s="45"/>
      <c r="S37" s="45"/>
      <c r="T37" s="45"/>
      <c r="U37" s="45"/>
      <c r="V37" s="45"/>
      <c r="W37" s="45"/>
      <c r="X37" s="45"/>
      <c r="Y37" s="45"/>
      <c r="Z37" s="45"/>
      <c r="AA37" s="45"/>
      <c r="AB37" s="45"/>
      <c r="AC37" s="45"/>
      <c r="AD37" s="45"/>
      <c r="AE37" s="45"/>
      <c r="AF37" s="45"/>
      <c r="AG37" s="45"/>
      <c r="AH37" s="45"/>
      <c r="AI37" s="45"/>
      <c r="AJ37" s="45"/>
    </row>
    <row r="38">
      <c r="A38" s="105" t="b">
        <v>0</v>
      </c>
      <c r="B38" s="142" t="s">
        <v>195</v>
      </c>
      <c r="C38" s="135" t="s">
        <v>32</v>
      </c>
      <c r="D38" s="136" t="s">
        <v>42</v>
      </c>
      <c r="E38" s="105">
        <f t="shared" si="10"/>
        <v>1.33</v>
      </c>
      <c r="F38" s="137">
        <v>3.0</v>
      </c>
      <c r="G38" s="105" t="str">
        <f>IFERROR(__xludf.DUMMYFUNCTION("SPARKLINE(F38,{""charttype"",""bar"";""max"",3;""min"",1;""color1"",IF(F38=3,""#4078DD"",IF(F38=2,""#9CB7E9"",""#CED9EF""))})"),"")</f>
        <v/>
      </c>
      <c r="H38" s="105">
        <v>1.0</v>
      </c>
      <c r="I38" s="172" t="str">
        <f>IFERROR(__xludf.DUMMYFUNCTION("SPARKLINE(H38,{""charttype"",""bar"";""max"",3;""min"",1;""color1"",IF(H38=3,""#4078DD"",IF(H38=2,""#9CB7E9"",""#CED9EF""))})"),"")</f>
        <v/>
      </c>
      <c r="J38" s="105">
        <f t="shared" si="11"/>
        <v>3</v>
      </c>
      <c r="K38" s="45">
        <f t="shared" si="12"/>
        <v>8</v>
      </c>
      <c r="L38" s="105">
        <v>8.0</v>
      </c>
      <c r="M38" s="49" t="str">
        <f>IFERROR(__xludf.DUMMYFUNCTION("IF(A38=FALSE,SPARKLINE(K38:L38,{""charttype"",""bar"";""max"",8;""min"",0;""color1"",IF(K38&gt;=5,""green"",IF(K38&lt;=3,""orange"",""#C9C21D""));""color2"",""#eeeeee""}),""Done ✓"")"),"")</f>
        <v/>
      </c>
      <c r="N38" s="45"/>
      <c r="O38" s="45"/>
      <c r="P38" s="45"/>
      <c r="Q38" s="45"/>
      <c r="R38" s="45"/>
      <c r="S38" s="45"/>
      <c r="T38" s="45"/>
      <c r="U38" s="45"/>
      <c r="V38" s="45"/>
      <c r="W38" s="45"/>
      <c r="X38" s="45"/>
      <c r="Y38" s="45"/>
      <c r="Z38" s="45"/>
      <c r="AA38" s="45"/>
      <c r="AB38" s="45"/>
      <c r="AC38" s="45"/>
      <c r="AD38" s="45"/>
      <c r="AE38" s="45"/>
      <c r="AF38" s="45"/>
      <c r="AG38" s="45"/>
      <c r="AH38" s="45"/>
      <c r="AI38" s="45"/>
      <c r="AJ38" s="45"/>
    </row>
    <row r="39">
      <c r="A39" s="105" t="b">
        <v>0</v>
      </c>
      <c r="B39" s="134" t="s">
        <v>196</v>
      </c>
      <c r="C39" s="128"/>
      <c r="D39" s="136" t="s">
        <v>42</v>
      </c>
      <c r="E39" s="105">
        <f t="shared" si="10"/>
        <v>1.33</v>
      </c>
      <c r="F39" s="137">
        <v>3.0</v>
      </c>
      <c r="G39" s="105" t="str">
        <f>IFERROR(__xludf.DUMMYFUNCTION("SPARKLINE(F39,{""charttype"",""bar"";""max"",3;""min"",1;""color1"",IF(F39=3,""#4078DD"",IF(F39=2,""#9CB7E9"",""#CED9EF""))})"),"")</f>
        <v/>
      </c>
      <c r="H39" s="105">
        <v>2.0</v>
      </c>
      <c r="I39" s="172" t="str">
        <f>IFERROR(__xludf.DUMMYFUNCTION("SPARKLINE(H39,{""charttype"",""bar"";""max"",3;""min"",1;""color1"",IF(H39=3,""#4078DD"",IF(H39=2,""#9CB7E9"",""#CED9EF""))})"),"")</f>
        <v/>
      </c>
      <c r="J39" s="105">
        <f t="shared" si="11"/>
        <v>2</v>
      </c>
      <c r="K39" s="45">
        <f t="shared" si="12"/>
        <v>6.7</v>
      </c>
      <c r="L39" s="105">
        <v>8.0</v>
      </c>
      <c r="M39" s="49" t="str">
        <f>IFERROR(__xludf.DUMMYFUNCTION("IF(A39=FALSE,SPARKLINE(K39:L39,{""charttype"",""bar"";""max"",8;""min"",0;""color1"",IF(K39&gt;=5,""green"",IF(K39&lt;=3,""orange"",""#C9C21D""));""color2"",""#eeeeee""}),""Done ✓"")"),"")</f>
        <v/>
      </c>
      <c r="N39" s="45"/>
      <c r="O39" s="45"/>
      <c r="P39" s="45"/>
      <c r="Q39" s="45"/>
      <c r="R39" s="45"/>
      <c r="S39" s="45"/>
      <c r="T39" s="45"/>
      <c r="U39" s="45"/>
      <c r="V39" s="45"/>
      <c r="W39" s="45"/>
      <c r="X39" s="45"/>
      <c r="Y39" s="45"/>
      <c r="Z39" s="45"/>
      <c r="AA39" s="45"/>
      <c r="AB39" s="45"/>
      <c r="AC39" s="45"/>
      <c r="AD39" s="45"/>
      <c r="AE39" s="45"/>
      <c r="AF39" s="45"/>
      <c r="AG39" s="45"/>
      <c r="AH39" s="45"/>
      <c r="AI39" s="45"/>
      <c r="AJ39" s="45"/>
    </row>
    <row r="40">
      <c r="A40" s="105" t="b">
        <v>0</v>
      </c>
      <c r="B40" s="141" t="s">
        <v>197</v>
      </c>
      <c r="C40" s="135" t="s">
        <v>32</v>
      </c>
      <c r="D40" s="136" t="s">
        <v>42</v>
      </c>
      <c r="E40" s="105">
        <f t="shared" si="10"/>
        <v>1.33</v>
      </c>
      <c r="F40" s="137">
        <v>2.0</v>
      </c>
      <c r="G40" s="105" t="str">
        <f>IFERROR(__xludf.DUMMYFUNCTION("SPARKLINE(F40,{""charttype"",""bar"";""max"",3;""min"",1;""color1"",IF(F40=3,""#4078DD"",IF(F40=2,""#9CB7E9"",""#CED9EF""))})"),"")</f>
        <v/>
      </c>
      <c r="H40" s="105">
        <v>2.0</v>
      </c>
      <c r="I40" s="172" t="str">
        <f>IFERROR(__xludf.DUMMYFUNCTION("SPARKLINE(H40,{""charttype"",""bar"";""max"",3;""min"",1;""color1"",IF(H40=3,""#4078DD"",IF(H40=2,""#9CB7E9"",""#CED9EF""))})"),"")</f>
        <v/>
      </c>
      <c r="J40" s="105">
        <f t="shared" si="11"/>
        <v>2</v>
      </c>
      <c r="K40" s="45">
        <f t="shared" si="12"/>
        <v>5.4</v>
      </c>
      <c r="L40" s="105">
        <v>8.0</v>
      </c>
      <c r="M40" s="49" t="str">
        <f>IFERROR(__xludf.DUMMYFUNCTION("IF(A40=FALSE,SPARKLINE(K40:L40,{""charttype"",""bar"";""max"",8;""min"",0;""color1"",IF(K40&gt;=5,""green"",IF(K40&lt;=3,""orange"",""#C9C21D""));""color2"",""#eeeeee""}),""Done ✓"")"),"")</f>
        <v/>
      </c>
      <c r="N40" s="45"/>
      <c r="O40" s="45"/>
      <c r="P40" s="45"/>
      <c r="Q40" s="45"/>
      <c r="R40" s="45"/>
      <c r="S40" s="45"/>
      <c r="T40" s="45"/>
      <c r="U40" s="45"/>
      <c r="V40" s="45"/>
      <c r="W40" s="45"/>
      <c r="X40" s="45"/>
      <c r="Y40" s="45"/>
      <c r="Z40" s="45"/>
      <c r="AA40" s="45"/>
      <c r="AB40" s="45"/>
      <c r="AC40" s="45"/>
      <c r="AD40" s="45"/>
      <c r="AE40" s="45"/>
      <c r="AF40" s="45"/>
      <c r="AG40" s="45"/>
      <c r="AH40" s="45"/>
      <c r="AI40" s="45"/>
      <c r="AJ40" s="45"/>
    </row>
    <row r="41">
      <c r="A41" s="105" t="b">
        <v>0</v>
      </c>
      <c r="B41" s="143" t="s">
        <v>198</v>
      </c>
      <c r="C41" s="135" t="s">
        <v>32</v>
      </c>
      <c r="D41" s="136" t="s">
        <v>42</v>
      </c>
      <c r="E41" s="105">
        <f t="shared" si="10"/>
        <v>1.33</v>
      </c>
      <c r="F41" s="137">
        <v>3.0</v>
      </c>
      <c r="G41" s="105" t="str">
        <f>IFERROR(__xludf.DUMMYFUNCTION("SPARKLINE(F41,{""charttype"",""bar"";""max"",3;""min"",1;""color1"",IF(F41=3,""#4078DD"",IF(F41=2,""#9CB7E9"",""#CED9EF""))})"),"")</f>
        <v/>
      </c>
      <c r="H41" s="105">
        <v>3.0</v>
      </c>
      <c r="I41" s="172" t="str">
        <f>IFERROR(__xludf.DUMMYFUNCTION("SPARKLINE(H41,{""charttype"",""bar"";""max"",3;""min"",1;""color1"",IF(H41=3,""#4078DD"",IF(H41=2,""#9CB7E9"",""#CED9EF""))})"),"")</f>
        <v/>
      </c>
      <c r="J41" s="105">
        <f t="shared" si="11"/>
        <v>1</v>
      </c>
      <c r="K41" s="45">
        <f t="shared" si="12"/>
        <v>5.4</v>
      </c>
      <c r="L41" s="105">
        <v>8.0</v>
      </c>
      <c r="M41" s="49" t="str">
        <f>IFERROR(__xludf.DUMMYFUNCTION("IF(A41=FALSE,SPARKLINE(K41:L41,{""charttype"",""bar"";""max"",8;""min"",0;""color1"",IF(K41&gt;=5,""green"",IF(K41&lt;=3,""orange"",""#C9C21D""));""color2"",""#eeeeee""}),""Done ✓"")"),"")</f>
        <v/>
      </c>
      <c r="N41" s="45"/>
      <c r="O41" s="45"/>
      <c r="P41" s="45"/>
      <c r="Q41" s="45"/>
      <c r="R41" s="45"/>
      <c r="S41" s="45"/>
      <c r="T41" s="45"/>
      <c r="U41" s="45"/>
      <c r="V41" s="45"/>
      <c r="W41" s="45"/>
      <c r="X41" s="45"/>
      <c r="Y41" s="45"/>
      <c r="Z41" s="45"/>
      <c r="AA41" s="45"/>
      <c r="AB41" s="45"/>
      <c r="AC41" s="45"/>
      <c r="AD41" s="45"/>
      <c r="AE41" s="45"/>
      <c r="AF41" s="45"/>
      <c r="AG41" s="45"/>
      <c r="AH41" s="45"/>
      <c r="AI41" s="45"/>
      <c r="AJ41" s="45"/>
    </row>
    <row r="42">
      <c r="A42" s="105" t="b">
        <v>0</v>
      </c>
      <c r="B42" s="142" t="s">
        <v>199</v>
      </c>
      <c r="C42" s="135" t="s">
        <v>32</v>
      </c>
      <c r="D42" s="136" t="s">
        <v>42</v>
      </c>
      <c r="E42" s="105">
        <f t="shared" si="10"/>
        <v>1.33</v>
      </c>
      <c r="F42" s="137">
        <v>3.0</v>
      </c>
      <c r="G42" s="105" t="str">
        <f>IFERROR(__xludf.DUMMYFUNCTION("SPARKLINE(F42,{""charttype"",""bar"";""max"",3;""min"",1;""color1"",IF(F42=3,""#4078DD"",IF(F42=2,""#9CB7E9"",""#CED9EF""))})"),"")</f>
        <v/>
      </c>
      <c r="H42" s="105">
        <v>2.0</v>
      </c>
      <c r="I42" s="172" t="str">
        <f>IFERROR(__xludf.DUMMYFUNCTION("SPARKLINE(H42,{""charttype"",""bar"";""max"",3;""min"",1;""color1"",IF(H42=3,""#4078DD"",IF(H42=2,""#9CB7E9"",""#CED9EF""))})"),"")</f>
        <v/>
      </c>
      <c r="J42" s="105">
        <f t="shared" si="11"/>
        <v>2</v>
      </c>
      <c r="K42" s="45">
        <f t="shared" si="12"/>
        <v>6.7</v>
      </c>
      <c r="L42" s="105">
        <v>8.0</v>
      </c>
      <c r="M42" s="49" t="str">
        <f>IFERROR(__xludf.DUMMYFUNCTION("IF(A42=FALSE,SPARKLINE(K42:L42,{""charttype"",""bar"";""max"",8;""min"",0;""color1"",IF(K42&gt;=5,""green"",IF(K42&lt;=3,""orange"",""#C9C21D""));""color2"",""#eeeeee""}),""Done ✓"")"),"")</f>
        <v/>
      </c>
      <c r="N42" s="45"/>
      <c r="O42" s="45"/>
      <c r="P42" s="45"/>
      <c r="Q42" s="45"/>
      <c r="R42" s="45"/>
      <c r="S42" s="45"/>
      <c r="T42" s="45"/>
      <c r="U42" s="45"/>
      <c r="V42" s="45"/>
      <c r="W42" s="45"/>
      <c r="X42" s="45"/>
      <c r="Y42" s="45"/>
      <c r="Z42" s="45"/>
      <c r="AA42" s="45"/>
      <c r="AB42" s="45"/>
      <c r="AC42" s="45"/>
      <c r="AD42" s="45"/>
      <c r="AE42" s="45"/>
      <c r="AF42" s="45"/>
      <c r="AG42" s="45"/>
      <c r="AH42" s="45"/>
      <c r="AI42" s="45"/>
      <c r="AJ42" s="45"/>
    </row>
    <row r="43">
      <c r="A43" s="105" t="b">
        <v>0</v>
      </c>
      <c r="B43" s="142" t="s">
        <v>200</v>
      </c>
      <c r="C43" s="135" t="s">
        <v>32</v>
      </c>
      <c r="D43" s="136" t="s">
        <v>42</v>
      </c>
      <c r="E43" s="105">
        <f t="shared" si="10"/>
        <v>1.33</v>
      </c>
      <c r="F43" s="137">
        <v>3.0</v>
      </c>
      <c r="G43" s="105" t="str">
        <f>IFERROR(__xludf.DUMMYFUNCTION("SPARKLINE(F43,{""charttype"",""bar"";""max"",3;""min"",1;""color1"",IF(F43=3,""#4078DD"",IF(F43=2,""#9CB7E9"",""#CED9EF""))})"),"")</f>
        <v/>
      </c>
      <c r="H43" s="105">
        <v>3.0</v>
      </c>
      <c r="I43" s="172" t="str">
        <f>IFERROR(__xludf.DUMMYFUNCTION("SPARKLINE(H43,{""charttype"",""bar"";""max"",3;""min"",1;""color1"",IF(H43=3,""#4078DD"",IF(H43=2,""#9CB7E9"",""#CED9EF""))})"),"")</f>
        <v/>
      </c>
      <c r="J43" s="105">
        <f t="shared" si="11"/>
        <v>1</v>
      </c>
      <c r="K43" s="45">
        <f t="shared" si="12"/>
        <v>5.4</v>
      </c>
      <c r="L43" s="105">
        <v>8.0</v>
      </c>
      <c r="M43" s="49" t="str">
        <f>IFERROR(__xludf.DUMMYFUNCTION("IF(A43=FALSE,SPARKLINE(K43:L43,{""charttype"",""bar"";""max"",8;""min"",0;""color1"",IF(K43&gt;=5,""green"",IF(K43&lt;=3,""orange"",""#C9C21D""));""color2"",""#eeeeee""}),""Done ✓"")"),"")</f>
        <v/>
      </c>
      <c r="N43" s="45"/>
      <c r="O43" s="45"/>
      <c r="P43" s="45"/>
      <c r="Q43" s="45"/>
      <c r="R43" s="45"/>
      <c r="S43" s="45"/>
      <c r="T43" s="45"/>
      <c r="U43" s="45"/>
      <c r="V43" s="45"/>
      <c r="W43" s="45"/>
      <c r="X43" s="45"/>
      <c r="Y43" s="45"/>
      <c r="Z43" s="45"/>
      <c r="AA43" s="45"/>
      <c r="AB43" s="45"/>
      <c r="AC43" s="45"/>
      <c r="AD43" s="45"/>
      <c r="AE43" s="45"/>
      <c r="AF43" s="45"/>
      <c r="AG43" s="45"/>
      <c r="AH43" s="45"/>
      <c r="AI43" s="45"/>
      <c r="AJ43" s="45"/>
    </row>
    <row r="44">
      <c r="A44" s="105" t="b">
        <v>0</v>
      </c>
      <c r="B44" s="143" t="s">
        <v>201</v>
      </c>
      <c r="C44" s="135" t="s">
        <v>32</v>
      </c>
      <c r="D44" s="136" t="s">
        <v>42</v>
      </c>
      <c r="E44" s="105">
        <f t="shared" si="10"/>
        <v>1.33</v>
      </c>
      <c r="F44" s="137">
        <v>3.0</v>
      </c>
      <c r="G44" s="105" t="str">
        <f>IFERROR(__xludf.DUMMYFUNCTION("SPARKLINE(F44,{""charttype"",""bar"";""max"",3;""min"",1;""color1"",IF(F44=3,""#4078DD"",IF(F44=2,""#9CB7E9"",""#CED9EF""))})"),"")</f>
        <v/>
      </c>
      <c r="H44" s="105">
        <v>2.0</v>
      </c>
      <c r="I44" s="172" t="str">
        <f>IFERROR(__xludf.DUMMYFUNCTION("SPARKLINE(H44,{""charttype"",""bar"";""max"",3;""min"",1;""color1"",IF(H44=3,""#4078DD"",IF(H44=2,""#9CB7E9"",""#CED9EF""))})"),"")</f>
        <v/>
      </c>
      <c r="J44" s="105">
        <f t="shared" si="11"/>
        <v>2</v>
      </c>
      <c r="K44" s="45">
        <f t="shared" si="12"/>
        <v>6.7</v>
      </c>
      <c r="L44" s="105">
        <v>8.0</v>
      </c>
      <c r="M44" s="49" t="str">
        <f>IFERROR(__xludf.DUMMYFUNCTION("IF(A44=FALSE,SPARKLINE(K44:L44,{""charttype"",""bar"";""max"",8;""min"",0;""color1"",IF(K44&gt;=5,""green"",IF(K44&lt;=3,""orange"",""#C9C21D""));""color2"",""#eeeeee""}),""Done ✓"")"),"")</f>
        <v/>
      </c>
      <c r="N44" s="45"/>
      <c r="O44" s="45"/>
      <c r="P44" s="45"/>
      <c r="Q44" s="45"/>
      <c r="R44" s="45"/>
      <c r="S44" s="45"/>
      <c r="T44" s="45"/>
      <c r="U44" s="45"/>
      <c r="V44" s="45"/>
      <c r="W44" s="45"/>
      <c r="X44" s="45"/>
      <c r="Y44" s="45"/>
      <c r="Z44" s="45"/>
      <c r="AA44" s="45"/>
      <c r="AB44" s="45"/>
      <c r="AC44" s="45"/>
      <c r="AD44" s="45"/>
      <c r="AE44" s="45"/>
      <c r="AF44" s="45"/>
      <c r="AG44" s="45"/>
      <c r="AH44" s="45"/>
      <c r="AI44" s="45"/>
      <c r="AJ44" s="45"/>
    </row>
    <row r="45">
      <c r="A45" s="105" t="b">
        <v>0</v>
      </c>
      <c r="B45" s="142" t="s">
        <v>202</v>
      </c>
      <c r="C45" s="135" t="s">
        <v>32</v>
      </c>
      <c r="D45" s="136" t="s">
        <v>42</v>
      </c>
      <c r="E45" s="105">
        <f t="shared" si="10"/>
        <v>1.33</v>
      </c>
      <c r="F45" s="137">
        <v>3.0</v>
      </c>
      <c r="G45" s="105" t="str">
        <f>IFERROR(__xludf.DUMMYFUNCTION("SPARKLINE(F45,{""charttype"",""bar"";""max"",3;""min"",1;""color1"",IF(F45=3,""#4078DD"",IF(F45=2,""#9CB7E9"",""#CED9EF""))})"),"")</f>
        <v/>
      </c>
      <c r="H45" s="105">
        <v>2.0</v>
      </c>
      <c r="I45" s="172" t="str">
        <f>IFERROR(__xludf.DUMMYFUNCTION("SPARKLINE(H45,{""charttype"",""bar"";""max"",3;""min"",1;""color1"",IF(H45=3,""#4078DD"",IF(H45=2,""#9CB7E9"",""#CED9EF""))})"),"")</f>
        <v/>
      </c>
      <c r="J45" s="105">
        <f t="shared" si="11"/>
        <v>2</v>
      </c>
      <c r="K45" s="45">
        <f t="shared" si="12"/>
        <v>6.7</v>
      </c>
      <c r="L45" s="105">
        <v>8.0</v>
      </c>
      <c r="M45" s="49" t="str">
        <f>IFERROR(__xludf.DUMMYFUNCTION("IF(A45=FALSE,SPARKLINE(K45:L45,{""charttype"",""bar"";""max"",8;""min"",0;""color1"",IF(K45&gt;=5,""green"",IF(K45&lt;=3,""orange"",""#C9C21D""));""color2"",""#eeeeee""}),""Done ✓"")"),"")</f>
        <v/>
      </c>
      <c r="N45" s="45"/>
      <c r="O45" s="45"/>
      <c r="P45" s="45"/>
      <c r="Q45" s="45"/>
      <c r="R45" s="45"/>
      <c r="S45" s="45"/>
      <c r="T45" s="45"/>
      <c r="U45" s="45"/>
      <c r="V45" s="45"/>
      <c r="W45" s="45"/>
      <c r="X45" s="45"/>
      <c r="Y45" s="45"/>
      <c r="Z45" s="45"/>
      <c r="AA45" s="45"/>
      <c r="AB45" s="45"/>
      <c r="AC45" s="45"/>
      <c r="AD45" s="45"/>
      <c r="AE45" s="45"/>
      <c r="AF45" s="45"/>
      <c r="AG45" s="45"/>
      <c r="AH45" s="45"/>
      <c r="AI45" s="45"/>
      <c r="AJ45" s="45"/>
    </row>
    <row r="46">
      <c r="A46" s="105" t="b">
        <v>0</v>
      </c>
      <c r="B46" s="142" t="s">
        <v>203</v>
      </c>
      <c r="C46" s="135" t="s">
        <v>32</v>
      </c>
      <c r="D46" s="136" t="s">
        <v>49</v>
      </c>
      <c r="E46" s="105">
        <f t="shared" si="10"/>
        <v>1</v>
      </c>
      <c r="F46" s="137">
        <v>3.0</v>
      </c>
      <c r="G46" s="105" t="str">
        <f>IFERROR(__xludf.DUMMYFUNCTION("SPARKLINE(F46,{""charttype"",""bar"";""max"",3;""min"",1;""color1"",IF(F46=3,""#4078DD"",IF(F46=2,""#9CB7E9"",""#CED9EF""))})"),"")</f>
        <v/>
      </c>
      <c r="H46" s="105">
        <v>2.0</v>
      </c>
      <c r="I46" s="172" t="str">
        <f>IFERROR(__xludf.DUMMYFUNCTION("SPARKLINE(H46,{""charttype"",""bar"";""max"",3;""min"",1;""color1"",IF(H46=3,""#4078DD"",IF(H46=2,""#9CB7E9"",""#CED9EF""))})"),"")</f>
        <v/>
      </c>
      <c r="J46" s="105">
        <f t="shared" si="11"/>
        <v>2</v>
      </c>
      <c r="K46" s="45">
        <f t="shared" si="12"/>
        <v>5</v>
      </c>
      <c r="L46" s="105">
        <v>8.0</v>
      </c>
      <c r="M46" s="49" t="str">
        <f>IFERROR(__xludf.DUMMYFUNCTION("IF(A46=FALSE,SPARKLINE(K46:L46,{""charttype"",""bar"";""max"",8;""min"",0;""color1"",IF(K46&gt;=5,""green"",IF(K46&lt;=3,""orange"",""#C9C21D""));""color2"",""#eeeeee""}),""Done ✓"")"),"")</f>
        <v/>
      </c>
      <c r="N46" s="45"/>
      <c r="O46" s="45"/>
      <c r="P46" s="45"/>
      <c r="Q46" s="45"/>
      <c r="R46" s="45"/>
      <c r="S46" s="45"/>
      <c r="T46" s="45"/>
      <c r="U46" s="45"/>
      <c r="V46" s="45"/>
      <c r="W46" s="45"/>
      <c r="X46" s="45"/>
      <c r="Y46" s="45"/>
      <c r="Z46" s="45"/>
      <c r="AA46" s="45"/>
      <c r="AB46" s="45"/>
      <c r="AC46" s="45"/>
      <c r="AD46" s="45"/>
      <c r="AE46" s="45"/>
      <c r="AF46" s="45"/>
      <c r="AG46" s="45"/>
      <c r="AH46" s="45"/>
      <c r="AI46" s="45"/>
      <c r="AJ46" s="45"/>
    </row>
    <row r="47">
      <c r="A47" s="105" t="b">
        <v>0</v>
      </c>
      <c r="B47" s="143" t="s">
        <v>204</v>
      </c>
      <c r="C47" s="135" t="s">
        <v>32</v>
      </c>
      <c r="D47" s="136" t="s">
        <v>42</v>
      </c>
      <c r="E47" s="105">
        <f t="shared" si="10"/>
        <v>1.33</v>
      </c>
      <c r="F47" s="137">
        <v>3.0</v>
      </c>
      <c r="G47" s="105" t="str">
        <f>IFERROR(__xludf.DUMMYFUNCTION("SPARKLINE(F47,{""charttype"",""bar"";""max"",3;""min"",1;""color1"",IF(F47=3,""#4078DD"",IF(F47=2,""#9CB7E9"",""#CED9EF""))})"),"")</f>
        <v/>
      </c>
      <c r="H47" s="105">
        <v>3.0</v>
      </c>
      <c r="I47" s="172" t="str">
        <f>IFERROR(__xludf.DUMMYFUNCTION("SPARKLINE(H47,{""charttype"",""bar"";""max"",3;""min"",1;""color1"",IF(H47=3,""#4078DD"",IF(H47=2,""#9CB7E9"",""#CED9EF""))})"),"")</f>
        <v/>
      </c>
      <c r="J47" s="105">
        <f t="shared" si="11"/>
        <v>1</v>
      </c>
      <c r="K47" s="45">
        <f t="shared" si="12"/>
        <v>5.4</v>
      </c>
      <c r="L47" s="105">
        <v>8.0</v>
      </c>
      <c r="M47" s="49" t="str">
        <f>IFERROR(__xludf.DUMMYFUNCTION("IF(A47=FALSE,SPARKLINE(K47:L47,{""charttype"",""bar"";""max"",8;""min"",0;""color1"",IF(K47&gt;=5,""green"",IF(K47&lt;=3,""orange"",""#C9C21D""));""color2"",""#eeeeee""}),""Done ✓"")"),"")</f>
        <v/>
      </c>
      <c r="N47" s="45"/>
      <c r="O47" s="45"/>
      <c r="P47" s="45"/>
      <c r="Q47" s="45"/>
      <c r="R47" s="45"/>
      <c r="S47" s="45"/>
      <c r="T47" s="45"/>
      <c r="U47" s="45"/>
      <c r="V47" s="45"/>
      <c r="W47" s="45"/>
      <c r="X47" s="45"/>
      <c r="Y47" s="45"/>
      <c r="Z47" s="45"/>
      <c r="AA47" s="45"/>
      <c r="AB47" s="45"/>
      <c r="AC47" s="45"/>
      <c r="AD47" s="45"/>
      <c r="AE47" s="45"/>
      <c r="AF47" s="45"/>
      <c r="AG47" s="45"/>
      <c r="AH47" s="45"/>
      <c r="AI47" s="45"/>
      <c r="AJ47" s="45"/>
    </row>
    <row r="48">
      <c r="A48" s="63" t="b">
        <v>0</v>
      </c>
      <c r="B48" s="144" t="s">
        <v>205</v>
      </c>
      <c r="C48" s="128"/>
      <c r="D48" s="146" t="s">
        <v>42</v>
      </c>
      <c r="E48" s="63">
        <f t="shared" si="10"/>
        <v>1.33</v>
      </c>
      <c r="F48" s="147">
        <v>3.0</v>
      </c>
      <c r="G48" s="63" t="str">
        <f>IFERROR(__xludf.DUMMYFUNCTION("SPARKLINE(F48,{""charttype"",""bar"";""max"",3;""min"",1;""color1"",IF(F48=3,""#4078DD"",IF(F48=2,""#9CB7E9"",""#CED9EF""))})"),"")</f>
        <v/>
      </c>
      <c r="H48" s="63">
        <v>3.0</v>
      </c>
      <c r="I48" s="172" t="str">
        <f>IFERROR(__xludf.DUMMYFUNCTION("SPARKLINE(H48,{""charttype"",""bar"";""max"",3;""min"",1;""color1"",IF(H48=3,""#4078DD"",IF(H48=2,""#9CB7E9"",""#CED9EF""))})"),"")</f>
        <v/>
      </c>
      <c r="J48" s="63">
        <f t="shared" si="11"/>
        <v>1</v>
      </c>
      <c r="K48" s="58">
        <f t="shared" si="12"/>
        <v>5.4</v>
      </c>
      <c r="L48" s="63">
        <v>8.0</v>
      </c>
      <c r="M48" s="62" t="str">
        <f>IFERROR(__xludf.DUMMYFUNCTION("IF(A48=FALSE,SPARKLINE(K48:L48,{""charttype"",""bar"";""max"",8;""min"",0;""color1"",IF(K48&gt;=5,""green"",IF(K48&lt;=3,""orange"",""#C9C21D""));""color2"",""#eeeeee""}),""Done ✓"")"),"")</f>
        <v/>
      </c>
      <c r="N48" s="58"/>
      <c r="O48" s="58"/>
      <c r="P48" s="58"/>
      <c r="Q48" s="58"/>
      <c r="R48" s="58"/>
      <c r="S48" s="58"/>
      <c r="T48" s="58"/>
      <c r="U48" s="58"/>
      <c r="V48" s="58"/>
      <c r="W48" s="58"/>
      <c r="X48" s="58"/>
      <c r="Y48" s="58"/>
      <c r="Z48" s="58"/>
      <c r="AA48" s="58"/>
      <c r="AB48" s="58"/>
      <c r="AC48" s="58"/>
      <c r="AD48" s="58"/>
      <c r="AE48" s="58"/>
      <c r="AF48" s="58"/>
      <c r="AG48" s="58"/>
      <c r="AH48" s="58"/>
      <c r="AI48" s="58"/>
      <c r="AJ48" s="58"/>
    </row>
    <row r="49">
      <c r="A49" s="117" t="s">
        <v>113</v>
      </c>
      <c r="B49" s="118" t="s">
        <v>114</v>
      </c>
      <c r="C49" s="119"/>
      <c r="D49" s="119"/>
      <c r="E49" s="121"/>
      <c r="F49" s="122"/>
      <c r="G49" s="123"/>
      <c r="H49" s="121"/>
      <c r="I49" s="121"/>
      <c r="J49" s="121"/>
      <c r="K49" s="121"/>
      <c r="L49" s="121"/>
      <c r="M49" s="121"/>
      <c r="N49" s="123" t="s">
        <v>12</v>
      </c>
      <c r="O49" s="121"/>
      <c r="P49" s="121"/>
      <c r="Q49" s="121"/>
      <c r="R49" s="121"/>
      <c r="S49" s="121"/>
      <c r="T49" s="121"/>
      <c r="U49" s="121"/>
      <c r="V49" s="121"/>
      <c r="W49" s="121"/>
      <c r="X49" s="121"/>
      <c r="Y49" s="121"/>
      <c r="Z49" s="121"/>
      <c r="AA49" s="121"/>
      <c r="AB49" s="121"/>
      <c r="AC49" s="121"/>
      <c r="AD49" s="121"/>
      <c r="AE49" s="121"/>
      <c r="AF49" s="121"/>
      <c r="AG49" s="121"/>
      <c r="AH49" s="121"/>
      <c r="AI49" s="121"/>
      <c r="AJ49" s="121"/>
    </row>
    <row r="50">
      <c r="A50" s="126" t="b">
        <v>0</v>
      </c>
      <c r="B50" s="171" t="s">
        <v>206</v>
      </c>
      <c r="C50" s="135" t="s">
        <v>32</v>
      </c>
      <c r="D50" s="129" t="s">
        <v>49</v>
      </c>
      <c r="E50" s="126">
        <f t="shared" ref="E50:E57" si="13">IF(D50="Not Relevant","",IF(D50="Good","",IF(D50="Bad",1.33,1)))</f>
        <v>1</v>
      </c>
      <c r="F50" s="130">
        <v>3.0</v>
      </c>
      <c r="G50" s="126" t="str">
        <f>IFERROR(__xludf.DUMMYFUNCTION("SPARKLINE(F50,{""charttype"",""bar"";""max"",3;""min"",1;""color1"",IF(F50=3,""#4078DD"",IF(F50=2,""#9CB7E9"",""#CED9EF""))})"),"")</f>
        <v/>
      </c>
      <c r="H50" s="126">
        <v>1.0</v>
      </c>
      <c r="I50" s="172" t="str">
        <f>IFERROR(__xludf.DUMMYFUNCTION("SPARKLINE(H50,{""charttype"",""bar"";""max"",3;""min"",1;""color1"",IF(H50=3,""#4078DD"",IF(H50=2,""#9CB7E9"",""#CED9EF""))})"),"")</f>
        <v/>
      </c>
      <c r="J50" s="126">
        <f t="shared" ref="J50:J57" si="14">IF(H50=1,3,IF(H50=2,2,1))</f>
        <v>3</v>
      </c>
      <c r="K50" s="100">
        <f t="shared" ref="K50:K57" si="15">ROUNDUP(((J50+F50)*E50),1)</f>
        <v>6</v>
      </c>
      <c r="L50" s="126">
        <v>8.0</v>
      </c>
      <c r="M50" s="104" t="str">
        <f>IFERROR(__xludf.DUMMYFUNCTION("IF(A50=FALSE,SPARKLINE(K50:L50,{""charttype"",""bar"";""max"",8;""min"",0;""color1"",IF(K50&gt;=5,""green"",IF(K50&lt;=3,""orange"",""#C9C21D""));""color2"",""#eeeeee""}),""Done ✓"")"),"")</f>
        <v/>
      </c>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row>
    <row r="51">
      <c r="A51" s="105" t="b">
        <v>0</v>
      </c>
      <c r="B51" s="142" t="s">
        <v>207</v>
      </c>
      <c r="C51" s="135" t="s">
        <v>32</v>
      </c>
      <c r="D51" s="136" t="s">
        <v>42</v>
      </c>
      <c r="E51" s="105">
        <f t="shared" si="13"/>
        <v>1.33</v>
      </c>
      <c r="F51" s="137">
        <v>3.0</v>
      </c>
      <c r="G51" s="105" t="str">
        <f>IFERROR(__xludf.DUMMYFUNCTION("SPARKLINE(F51,{""charttype"",""bar"";""max"",3;""min"",1;""color1"",IF(F51=3,""#4078DD"",IF(F51=2,""#9CB7E9"",""#CED9EF""))})"),"")</f>
        <v/>
      </c>
      <c r="H51" s="105">
        <v>3.0</v>
      </c>
      <c r="I51" s="172" t="str">
        <f>IFERROR(__xludf.DUMMYFUNCTION("SPARKLINE(H51,{""charttype"",""bar"";""max"",3;""min"",1;""color1"",IF(H51=3,""#4078DD"",IF(H51=2,""#9CB7E9"",""#CED9EF""))})"),"")</f>
        <v/>
      </c>
      <c r="J51" s="105">
        <f t="shared" si="14"/>
        <v>1</v>
      </c>
      <c r="K51" s="45">
        <f t="shared" si="15"/>
        <v>5.4</v>
      </c>
      <c r="L51" s="105">
        <v>8.0</v>
      </c>
      <c r="M51" s="49" t="str">
        <f>IFERROR(__xludf.DUMMYFUNCTION("IF(A51=FALSE,SPARKLINE(K51:L51,{""charttype"",""bar"";""max"",8;""min"",0;""color1"",IF(K51&gt;=5,""green"",IF(K51&lt;=3,""orange"",""#C9C21D""));""color2"",""#eeeeee""}),""Done ✓"")"),"")</f>
        <v/>
      </c>
      <c r="N51" s="45"/>
      <c r="O51" s="45"/>
      <c r="P51" s="45"/>
      <c r="Q51" s="45"/>
      <c r="R51" s="45"/>
      <c r="S51" s="45"/>
      <c r="T51" s="45"/>
      <c r="U51" s="45"/>
      <c r="V51" s="45"/>
      <c r="W51" s="45"/>
      <c r="X51" s="45"/>
      <c r="Y51" s="45"/>
      <c r="Z51" s="45"/>
      <c r="AA51" s="45"/>
      <c r="AB51" s="45"/>
      <c r="AC51" s="45"/>
      <c r="AD51" s="45"/>
      <c r="AE51" s="45"/>
      <c r="AF51" s="45"/>
      <c r="AG51" s="45"/>
      <c r="AH51" s="45"/>
      <c r="AI51" s="45"/>
      <c r="AJ51" s="45"/>
    </row>
    <row r="52">
      <c r="A52" s="105" t="b">
        <v>0</v>
      </c>
      <c r="B52" s="141" t="s">
        <v>208</v>
      </c>
      <c r="C52" s="135" t="s">
        <v>32</v>
      </c>
      <c r="D52" s="136" t="s">
        <v>49</v>
      </c>
      <c r="E52" s="105">
        <f t="shared" si="13"/>
        <v>1</v>
      </c>
      <c r="F52" s="137">
        <v>3.0</v>
      </c>
      <c r="G52" s="105" t="str">
        <f>IFERROR(__xludf.DUMMYFUNCTION("SPARKLINE(F52,{""charttype"",""bar"";""max"",3;""min"",1;""color1"",IF(F52=3,""#4078DD"",IF(F52=2,""#9CB7E9"",""#CED9EF""))})"),"")</f>
        <v/>
      </c>
      <c r="H52" s="105">
        <v>2.0</v>
      </c>
      <c r="I52" s="172" t="str">
        <f>IFERROR(__xludf.DUMMYFUNCTION("SPARKLINE(H52,{""charttype"",""bar"";""max"",3;""min"",1;""color1"",IF(H52=3,""#4078DD"",IF(H52=2,""#9CB7E9"",""#CED9EF""))})"),"")</f>
        <v/>
      </c>
      <c r="J52" s="105">
        <f t="shared" si="14"/>
        <v>2</v>
      </c>
      <c r="K52" s="45">
        <f t="shared" si="15"/>
        <v>5</v>
      </c>
      <c r="L52" s="105">
        <v>8.0</v>
      </c>
      <c r="M52" s="49" t="str">
        <f>IFERROR(__xludf.DUMMYFUNCTION("IF(A52=FALSE,SPARKLINE(K52:L52,{""charttype"",""bar"";""max"",8;""min"",0;""color1"",IF(K52&gt;=5,""green"",IF(K52&lt;=3,""orange"",""#C9C21D""));""color2"",""#eeeeee""}),""Done ✓"")"),"")</f>
        <v/>
      </c>
      <c r="N52" s="45"/>
      <c r="O52" s="45"/>
      <c r="P52" s="45"/>
      <c r="Q52" s="45"/>
      <c r="R52" s="45"/>
      <c r="S52" s="45"/>
      <c r="T52" s="45"/>
      <c r="U52" s="45"/>
      <c r="V52" s="45"/>
      <c r="W52" s="45"/>
      <c r="X52" s="45"/>
      <c r="Y52" s="45"/>
      <c r="Z52" s="45"/>
      <c r="AA52" s="45"/>
      <c r="AB52" s="45"/>
      <c r="AC52" s="45"/>
      <c r="AD52" s="45"/>
      <c r="AE52" s="45"/>
      <c r="AF52" s="45"/>
      <c r="AG52" s="45"/>
      <c r="AH52" s="45"/>
      <c r="AI52" s="45"/>
      <c r="AJ52" s="45"/>
    </row>
    <row r="53">
      <c r="A53" s="105" t="b">
        <v>0</v>
      </c>
      <c r="B53" s="134" t="s">
        <v>209</v>
      </c>
      <c r="C53" s="135" t="s">
        <v>32</v>
      </c>
      <c r="D53" s="136" t="s">
        <v>49</v>
      </c>
      <c r="E53" s="105">
        <f t="shared" si="13"/>
        <v>1</v>
      </c>
      <c r="F53" s="137">
        <v>3.0</v>
      </c>
      <c r="G53" s="105" t="str">
        <f>IFERROR(__xludf.DUMMYFUNCTION("SPARKLINE(F53,{""charttype"",""bar"";""max"",3;""min"",1;""color1"",IF(F53=3,""#4078DD"",IF(F53=2,""#9CB7E9"",""#CED9EF""))})"),"")</f>
        <v/>
      </c>
      <c r="H53" s="105">
        <v>3.0</v>
      </c>
      <c r="I53" s="172" t="str">
        <f>IFERROR(__xludf.DUMMYFUNCTION("SPARKLINE(H53,{""charttype"",""bar"";""max"",3;""min"",1;""color1"",IF(H53=3,""#4078DD"",IF(H53=2,""#9CB7E9"",""#CED9EF""))})"),"")</f>
        <v/>
      </c>
      <c r="J53" s="105">
        <f t="shared" si="14"/>
        <v>1</v>
      </c>
      <c r="K53" s="45">
        <f t="shared" si="15"/>
        <v>4</v>
      </c>
      <c r="L53" s="105">
        <v>8.0</v>
      </c>
      <c r="M53" s="49" t="str">
        <f>IFERROR(__xludf.DUMMYFUNCTION("IF(A53=FALSE,SPARKLINE(K53:L53,{""charttype"",""bar"";""max"",8;""min"",0;""color1"",IF(K53&gt;=5,""green"",IF(K53&lt;=3,""orange"",""#C9C21D""));""color2"",""#eeeeee""}),""Done ✓"")"),"")</f>
        <v/>
      </c>
      <c r="N53" s="45"/>
      <c r="O53" s="45"/>
      <c r="P53" s="45"/>
      <c r="Q53" s="45"/>
      <c r="R53" s="45"/>
      <c r="S53" s="45"/>
      <c r="T53" s="45"/>
      <c r="U53" s="45"/>
      <c r="V53" s="45"/>
      <c r="W53" s="45"/>
      <c r="X53" s="45"/>
      <c r="Y53" s="45"/>
      <c r="Z53" s="45"/>
      <c r="AA53" s="45"/>
      <c r="AB53" s="45"/>
      <c r="AC53" s="45"/>
      <c r="AD53" s="45"/>
      <c r="AE53" s="45"/>
      <c r="AF53" s="45"/>
      <c r="AG53" s="45"/>
      <c r="AH53" s="45"/>
      <c r="AI53" s="45"/>
      <c r="AJ53" s="45"/>
    </row>
    <row r="54">
      <c r="A54" s="105" t="b">
        <v>0</v>
      </c>
      <c r="B54" s="134" t="s">
        <v>210</v>
      </c>
      <c r="C54" s="135" t="s">
        <v>32</v>
      </c>
      <c r="D54" s="136" t="s">
        <v>49</v>
      </c>
      <c r="E54" s="105">
        <f t="shared" si="13"/>
        <v>1</v>
      </c>
      <c r="F54" s="137">
        <v>3.0</v>
      </c>
      <c r="G54" s="105" t="str">
        <f>IFERROR(__xludf.DUMMYFUNCTION("SPARKLINE(F54,{""charttype"",""bar"";""max"",3;""min"",1;""color1"",IF(F54=3,""#4078DD"",IF(F54=2,""#9CB7E9"",""#CED9EF""))})"),"")</f>
        <v/>
      </c>
      <c r="H54" s="105">
        <v>3.0</v>
      </c>
      <c r="I54" s="172" t="str">
        <f>IFERROR(__xludf.DUMMYFUNCTION("SPARKLINE(H54,{""charttype"",""bar"";""max"",3;""min"",1;""color1"",IF(H54=3,""#4078DD"",IF(H54=2,""#9CB7E9"",""#CED9EF""))})"),"")</f>
        <v/>
      </c>
      <c r="J54" s="105">
        <f t="shared" si="14"/>
        <v>1</v>
      </c>
      <c r="K54" s="45">
        <f t="shared" si="15"/>
        <v>4</v>
      </c>
      <c r="L54" s="105">
        <v>8.0</v>
      </c>
      <c r="M54" s="49" t="str">
        <f>IFERROR(__xludf.DUMMYFUNCTION("IF(A54=FALSE,SPARKLINE(K54:L54,{""charttype"",""bar"";""max"",8;""min"",0;""color1"",IF(K54&gt;=5,""green"",IF(K54&lt;=3,""orange"",""#C9C21D""));""color2"",""#eeeeee""}),""Done ✓"")"),"")</f>
        <v/>
      </c>
      <c r="N54" s="45"/>
      <c r="O54" s="45"/>
      <c r="P54" s="45"/>
      <c r="Q54" s="45"/>
      <c r="R54" s="45"/>
      <c r="S54" s="45"/>
      <c r="T54" s="45"/>
      <c r="U54" s="45"/>
      <c r="V54" s="45"/>
      <c r="W54" s="45"/>
      <c r="X54" s="45"/>
      <c r="Y54" s="45"/>
      <c r="Z54" s="45"/>
      <c r="AA54" s="45"/>
      <c r="AB54" s="45"/>
      <c r="AC54" s="45"/>
      <c r="AD54" s="45"/>
      <c r="AE54" s="45"/>
      <c r="AF54" s="45"/>
      <c r="AG54" s="45"/>
      <c r="AH54" s="45"/>
      <c r="AI54" s="45"/>
      <c r="AJ54" s="45"/>
    </row>
    <row r="55">
      <c r="A55" s="105" t="b">
        <v>0</v>
      </c>
      <c r="B55" s="143" t="s">
        <v>211</v>
      </c>
      <c r="C55" s="135" t="s">
        <v>32</v>
      </c>
      <c r="D55" s="136" t="s">
        <v>49</v>
      </c>
      <c r="E55" s="105">
        <f t="shared" si="13"/>
        <v>1</v>
      </c>
      <c r="F55" s="137">
        <v>2.0</v>
      </c>
      <c r="G55" s="105" t="str">
        <f>IFERROR(__xludf.DUMMYFUNCTION("SPARKLINE(F55,{""charttype"",""bar"";""max"",3;""min"",1;""color1"",IF(F55=3,""#4078DD"",IF(F55=2,""#9CB7E9"",""#CED9EF""))})"),"")</f>
        <v/>
      </c>
      <c r="H55" s="105">
        <v>2.0</v>
      </c>
      <c r="I55" s="172" t="str">
        <f>IFERROR(__xludf.DUMMYFUNCTION("SPARKLINE(H55,{""charttype"",""bar"";""max"",3;""min"",1;""color1"",IF(H55=3,""#4078DD"",IF(H55=2,""#9CB7E9"",""#CED9EF""))})"),"")</f>
        <v/>
      </c>
      <c r="J55" s="105">
        <f t="shared" si="14"/>
        <v>2</v>
      </c>
      <c r="K55" s="45">
        <f t="shared" si="15"/>
        <v>4</v>
      </c>
      <c r="L55" s="105">
        <v>8.0</v>
      </c>
      <c r="M55" s="49" t="str">
        <f>IFERROR(__xludf.DUMMYFUNCTION("IF(A55=FALSE,SPARKLINE(K55:L55,{""charttype"",""bar"";""max"",8;""min"",0;""color1"",IF(K55&gt;=5,""green"",IF(K55&lt;=3,""orange"",""#C9C21D""));""color2"",""#eeeeee""}),""Done ✓"")"),"")</f>
        <v/>
      </c>
      <c r="N55" s="45"/>
      <c r="O55" s="45"/>
      <c r="P55" s="45"/>
      <c r="Q55" s="45"/>
      <c r="R55" s="45"/>
      <c r="S55" s="45"/>
      <c r="T55" s="45"/>
      <c r="U55" s="45"/>
      <c r="V55" s="45"/>
      <c r="W55" s="45"/>
      <c r="X55" s="45"/>
      <c r="Y55" s="45"/>
      <c r="Z55" s="45"/>
      <c r="AA55" s="45"/>
      <c r="AB55" s="45"/>
      <c r="AC55" s="45"/>
      <c r="AD55" s="45"/>
      <c r="AE55" s="45"/>
      <c r="AF55" s="45"/>
      <c r="AG55" s="45"/>
      <c r="AH55" s="45"/>
      <c r="AI55" s="45"/>
      <c r="AJ55" s="45"/>
    </row>
    <row r="56">
      <c r="A56" s="105" t="b">
        <v>0</v>
      </c>
      <c r="B56" s="134" t="s">
        <v>212</v>
      </c>
      <c r="C56" s="128"/>
      <c r="D56" s="136" t="s">
        <v>49</v>
      </c>
      <c r="E56" s="105">
        <f t="shared" si="13"/>
        <v>1</v>
      </c>
      <c r="F56" s="137">
        <v>3.0</v>
      </c>
      <c r="G56" s="105" t="str">
        <f>IFERROR(__xludf.DUMMYFUNCTION("SPARKLINE(F56,{""charttype"",""bar"";""max"",3;""min"",1;""color1"",IF(F56=3,""#4078DD"",IF(F56=2,""#9CB7E9"",""#CED9EF""))})"),"")</f>
        <v/>
      </c>
      <c r="H56" s="105">
        <v>3.0</v>
      </c>
      <c r="I56" s="172" t="str">
        <f>IFERROR(__xludf.DUMMYFUNCTION("SPARKLINE(H56,{""charttype"",""bar"";""max"",3;""min"",1;""color1"",IF(H56=3,""#4078DD"",IF(H56=2,""#9CB7E9"",""#CED9EF""))})"),"")</f>
        <v/>
      </c>
      <c r="J56" s="105">
        <f t="shared" si="14"/>
        <v>1</v>
      </c>
      <c r="K56" s="45">
        <f t="shared" si="15"/>
        <v>4</v>
      </c>
      <c r="L56" s="105">
        <v>8.0</v>
      </c>
      <c r="M56" s="49" t="str">
        <f>IFERROR(__xludf.DUMMYFUNCTION("IF(A56=FALSE,SPARKLINE(K56:L56,{""charttype"",""bar"";""max"",8;""min"",0;""color1"",IF(K56&gt;=5,""green"",IF(K56&lt;=3,""orange"",""#C9C21D""));""color2"",""#eeeeee""}),""Done ✓"")"),"")</f>
        <v/>
      </c>
      <c r="N56" s="45"/>
      <c r="O56" s="45"/>
      <c r="P56" s="45"/>
      <c r="Q56" s="45"/>
      <c r="R56" s="45"/>
      <c r="S56" s="45"/>
      <c r="T56" s="45"/>
      <c r="U56" s="45"/>
      <c r="V56" s="45"/>
      <c r="W56" s="45"/>
      <c r="X56" s="45"/>
      <c r="Y56" s="45"/>
      <c r="Z56" s="45"/>
      <c r="AA56" s="45"/>
      <c r="AB56" s="45"/>
      <c r="AC56" s="45"/>
      <c r="AD56" s="45"/>
      <c r="AE56" s="45"/>
      <c r="AF56" s="45"/>
      <c r="AG56" s="45"/>
      <c r="AH56" s="45"/>
      <c r="AI56" s="45"/>
      <c r="AJ56" s="45"/>
    </row>
    <row r="57">
      <c r="A57" s="63" t="b">
        <v>0</v>
      </c>
      <c r="B57" s="144" t="s">
        <v>213</v>
      </c>
      <c r="C57" s="128"/>
      <c r="D57" s="136" t="s">
        <v>49</v>
      </c>
      <c r="E57" s="63">
        <f t="shared" si="13"/>
        <v>1</v>
      </c>
      <c r="F57" s="147">
        <v>2.0</v>
      </c>
      <c r="G57" s="63" t="str">
        <f>IFERROR(__xludf.DUMMYFUNCTION("SPARKLINE(F57,{""charttype"",""bar"";""max"",3;""min"",1;""color1"",IF(F57=3,""#4078DD"",IF(F57=2,""#9CB7E9"",""#CED9EF""))})"),"")</f>
        <v/>
      </c>
      <c r="H57" s="63">
        <v>2.0</v>
      </c>
      <c r="I57" s="172" t="str">
        <f>IFERROR(__xludf.DUMMYFUNCTION("SPARKLINE(H57,{""charttype"",""bar"";""max"",3;""min"",1;""color1"",IF(H57=3,""#4078DD"",IF(H57=2,""#9CB7E9"",""#CED9EF""))})"),"")</f>
        <v/>
      </c>
      <c r="J57" s="63">
        <f t="shared" si="14"/>
        <v>2</v>
      </c>
      <c r="K57" s="58">
        <f t="shared" si="15"/>
        <v>4</v>
      </c>
      <c r="L57" s="63">
        <v>8.0</v>
      </c>
      <c r="M57" s="62" t="str">
        <f>IFERROR(__xludf.DUMMYFUNCTION("IF(A57=FALSE,SPARKLINE(K57:L57,{""charttype"",""bar"";""max"",8;""min"",0;""color1"",IF(K57&gt;=5,""green"",IF(K57&lt;=3,""orange"",""#C9C21D""));""color2"",""#eeeeee""}),""Done ✓"")"),"")</f>
        <v/>
      </c>
      <c r="N57" s="58"/>
      <c r="O57" s="58"/>
      <c r="P57" s="58"/>
      <c r="Q57" s="58"/>
      <c r="R57" s="58"/>
      <c r="S57" s="58"/>
      <c r="T57" s="58"/>
      <c r="U57" s="58"/>
      <c r="V57" s="58"/>
      <c r="W57" s="58"/>
      <c r="X57" s="58"/>
      <c r="Y57" s="58"/>
      <c r="Z57" s="58"/>
      <c r="AA57" s="58"/>
      <c r="AB57" s="58"/>
      <c r="AC57" s="58"/>
      <c r="AD57" s="58"/>
      <c r="AE57" s="58"/>
      <c r="AF57" s="58"/>
      <c r="AG57" s="58"/>
      <c r="AH57" s="58"/>
      <c r="AI57" s="58"/>
      <c r="AJ57" s="58"/>
    </row>
    <row r="58">
      <c r="A58" s="117" t="s">
        <v>214</v>
      </c>
      <c r="B58" s="118" t="s">
        <v>215</v>
      </c>
      <c r="C58" s="119"/>
      <c r="D58" s="119"/>
      <c r="E58" s="121"/>
      <c r="F58" s="122"/>
      <c r="G58" s="123"/>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row>
    <row r="59">
      <c r="A59" s="126" t="b">
        <v>0</v>
      </c>
      <c r="B59" s="163" t="s">
        <v>216</v>
      </c>
      <c r="C59" s="135" t="s">
        <v>32</v>
      </c>
      <c r="D59" s="146" t="s">
        <v>42</v>
      </c>
      <c r="E59" s="126">
        <f t="shared" ref="E59:E66" si="16">IF(D59="Not Relevant","",IF(D59="Good","",IF(D59="Bad",1.33,1)))</f>
        <v>1.33</v>
      </c>
      <c r="F59" s="130">
        <v>3.0</v>
      </c>
      <c r="G59" s="126" t="str">
        <f>IFERROR(__xludf.DUMMYFUNCTION("SPARKLINE(F59,{""charttype"",""bar"";""max"",3;""min"",1;""color1"",IF(F59=3,""#4078DD"",IF(F59=2,""#9CB7E9"",""#CED9EF""))})"),"")</f>
        <v/>
      </c>
      <c r="H59" s="126">
        <v>3.0</v>
      </c>
      <c r="I59" s="172" t="str">
        <f>IFERROR(__xludf.DUMMYFUNCTION("SPARKLINE(H59,{""charttype"",""bar"";""max"",3;""min"",1;""color1"",IF(H59=3,""#4078DD"",IF(H59=2,""#9CB7E9"",""#CED9EF""))})"),"")</f>
        <v/>
      </c>
      <c r="J59" s="126">
        <f t="shared" ref="J59:J66" si="17">IF(H59=1,3,IF(H59=2,2,1))</f>
        <v>1</v>
      </c>
      <c r="K59" s="100">
        <f t="shared" ref="K59:K66" si="18">ROUNDUP(((J59+F59)*E59),1)</f>
        <v>5.4</v>
      </c>
      <c r="L59" s="126">
        <v>8.0</v>
      </c>
      <c r="M59" s="104" t="str">
        <f>IFERROR(__xludf.DUMMYFUNCTION("IF(A59=FALSE,SPARKLINE(K59:L59,{""charttype"",""bar"";""max"",8;""min"",0;""color1"",IF(K59&gt;=5,""green"",IF(K59&lt;=3,""orange"",""#C9C21D""));""color2"",""#eeeeee""}),""Done ✓"")"),"")</f>
        <v/>
      </c>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row>
    <row r="60">
      <c r="A60" s="105" t="b">
        <v>0</v>
      </c>
      <c r="B60" s="142" t="s">
        <v>217</v>
      </c>
      <c r="C60" s="135" t="s">
        <v>32</v>
      </c>
      <c r="D60" s="146" t="s">
        <v>42</v>
      </c>
      <c r="E60" s="105">
        <f t="shared" si="16"/>
        <v>1.33</v>
      </c>
      <c r="F60" s="137">
        <v>3.0</v>
      </c>
      <c r="G60" s="105" t="str">
        <f>IFERROR(__xludf.DUMMYFUNCTION("SPARKLINE(F60,{""charttype"",""bar"";""max"",3;""min"",1;""color1"",IF(F60=3,""#4078DD"",IF(F60=2,""#9CB7E9"",""#CED9EF""))})"),"")</f>
        <v/>
      </c>
      <c r="H60" s="105">
        <v>3.0</v>
      </c>
      <c r="I60" s="172" t="str">
        <f>IFERROR(__xludf.DUMMYFUNCTION("SPARKLINE(H60,{""charttype"",""bar"";""max"",3;""min"",1;""color1"",IF(H60=3,""#4078DD"",IF(H60=2,""#9CB7E9"",""#CED9EF""))})"),"")</f>
        <v/>
      </c>
      <c r="J60" s="105">
        <f t="shared" si="17"/>
        <v>1</v>
      </c>
      <c r="K60" s="45">
        <f t="shared" si="18"/>
        <v>5.4</v>
      </c>
      <c r="L60" s="105">
        <v>8.0</v>
      </c>
      <c r="M60" s="49" t="str">
        <f>IFERROR(__xludf.DUMMYFUNCTION("IF(A60=FALSE,SPARKLINE(K60:L60,{""charttype"",""bar"";""max"",8;""min"",0;""color1"",IF(K60&gt;=5,""green"",IF(K60&lt;=3,""orange"",""#C9C21D""));""color2"",""#eeeeee""}),""Done ✓"")"),"")</f>
        <v/>
      </c>
      <c r="N60" s="45"/>
      <c r="O60" s="45"/>
      <c r="P60" s="45"/>
      <c r="Q60" s="45"/>
      <c r="R60" s="45"/>
      <c r="S60" s="45"/>
      <c r="T60" s="45"/>
      <c r="U60" s="45"/>
      <c r="V60" s="45"/>
      <c r="W60" s="45"/>
      <c r="X60" s="45"/>
      <c r="Y60" s="45"/>
      <c r="Z60" s="45"/>
      <c r="AA60" s="45"/>
      <c r="AB60" s="45"/>
      <c r="AC60" s="45"/>
      <c r="AD60" s="45"/>
      <c r="AE60" s="45"/>
      <c r="AF60" s="45"/>
      <c r="AG60" s="45"/>
      <c r="AH60" s="45"/>
      <c r="AI60" s="45"/>
      <c r="AJ60" s="45"/>
    </row>
    <row r="61">
      <c r="A61" s="105" t="b">
        <v>0</v>
      </c>
      <c r="B61" s="142" t="s">
        <v>218</v>
      </c>
      <c r="C61" s="135" t="s">
        <v>32</v>
      </c>
      <c r="D61" s="146" t="s">
        <v>42</v>
      </c>
      <c r="E61" s="105">
        <f t="shared" si="16"/>
        <v>1.33</v>
      </c>
      <c r="F61" s="137">
        <v>3.0</v>
      </c>
      <c r="G61" s="105" t="str">
        <f>IFERROR(__xludf.DUMMYFUNCTION("SPARKLINE(F61,{""charttype"",""bar"";""max"",3;""min"",1;""color1"",IF(F61=3,""#4078DD"",IF(F61=2,""#9CB7E9"",""#CED9EF""))})"),"")</f>
        <v/>
      </c>
      <c r="H61" s="105">
        <v>3.0</v>
      </c>
      <c r="I61" s="172" t="str">
        <f>IFERROR(__xludf.DUMMYFUNCTION("SPARKLINE(H61,{""charttype"",""bar"";""max"",3;""min"",1;""color1"",IF(H61=3,""#4078DD"",IF(H61=2,""#9CB7E9"",""#CED9EF""))})"),"")</f>
        <v/>
      </c>
      <c r="J61" s="105">
        <f t="shared" si="17"/>
        <v>1</v>
      </c>
      <c r="K61" s="45">
        <f t="shared" si="18"/>
        <v>5.4</v>
      </c>
      <c r="L61" s="105">
        <v>8.0</v>
      </c>
      <c r="M61" s="49" t="str">
        <f>IFERROR(__xludf.DUMMYFUNCTION("IF(A61=FALSE,SPARKLINE(K61:L61,{""charttype"",""bar"";""max"",8;""min"",0;""color1"",IF(K61&gt;=5,""green"",IF(K61&lt;=3,""orange"",""#C9C21D""));""color2"",""#eeeeee""}),""Done ✓"")"),"")</f>
        <v/>
      </c>
      <c r="N61" s="45"/>
      <c r="O61" s="45"/>
      <c r="P61" s="45"/>
      <c r="Q61" s="45"/>
      <c r="R61" s="45"/>
      <c r="S61" s="45"/>
      <c r="T61" s="45"/>
      <c r="U61" s="45"/>
      <c r="V61" s="45"/>
      <c r="W61" s="45"/>
      <c r="X61" s="45"/>
      <c r="Y61" s="45"/>
      <c r="Z61" s="45"/>
      <c r="AA61" s="45"/>
      <c r="AB61" s="45"/>
      <c r="AC61" s="45"/>
      <c r="AD61" s="45"/>
      <c r="AE61" s="45"/>
      <c r="AF61" s="45"/>
      <c r="AG61" s="45"/>
      <c r="AH61" s="45"/>
      <c r="AI61" s="45"/>
      <c r="AJ61" s="45"/>
    </row>
    <row r="62">
      <c r="A62" s="105" t="b">
        <v>0</v>
      </c>
      <c r="B62" s="141" t="s">
        <v>219</v>
      </c>
      <c r="C62" s="135" t="s">
        <v>32</v>
      </c>
      <c r="D62" s="146" t="s">
        <v>42</v>
      </c>
      <c r="E62" s="105">
        <f t="shared" si="16"/>
        <v>1.33</v>
      </c>
      <c r="F62" s="137">
        <v>3.0</v>
      </c>
      <c r="G62" s="105" t="str">
        <f>IFERROR(__xludf.DUMMYFUNCTION("SPARKLINE(F62,{""charttype"",""bar"";""max"",3;""min"",1;""color1"",IF(F62=3,""#4078DD"",IF(F62=2,""#9CB7E9"",""#CED9EF""))})"),"")</f>
        <v/>
      </c>
      <c r="H62" s="105">
        <v>2.0</v>
      </c>
      <c r="I62" s="172" t="str">
        <f>IFERROR(__xludf.DUMMYFUNCTION("SPARKLINE(H62,{""charttype"",""bar"";""max"",3;""min"",1;""color1"",IF(H62=3,""#4078DD"",IF(H62=2,""#9CB7E9"",""#CED9EF""))})"),"")</f>
        <v/>
      </c>
      <c r="J62" s="105">
        <f t="shared" si="17"/>
        <v>2</v>
      </c>
      <c r="K62" s="45">
        <f t="shared" si="18"/>
        <v>6.7</v>
      </c>
      <c r="L62" s="105">
        <v>8.0</v>
      </c>
      <c r="M62" s="49" t="str">
        <f>IFERROR(__xludf.DUMMYFUNCTION("IF(A62=FALSE,SPARKLINE(K62:L62,{""charttype"",""bar"";""max"",8;""min"",0;""color1"",IF(K62&gt;=5,""green"",IF(K62&lt;=3,""orange"",""#C9C21D""));""color2"",""#eeeeee""}),""Done ✓"")"),"")</f>
        <v/>
      </c>
      <c r="N62" s="45"/>
      <c r="O62" s="45"/>
      <c r="P62" s="45"/>
      <c r="Q62" s="45"/>
      <c r="R62" s="45"/>
      <c r="S62" s="45"/>
      <c r="T62" s="45"/>
      <c r="U62" s="45"/>
      <c r="V62" s="45"/>
      <c r="W62" s="45"/>
      <c r="X62" s="45"/>
      <c r="Y62" s="45"/>
      <c r="Z62" s="45"/>
      <c r="AA62" s="45"/>
      <c r="AB62" s="45"/>
      <c r="AC62" s="45"/>
      <c r="AD62" s="45"/>
      <c r="AE62" s="45"/>
      <c r="AF62" s="45"/>
      <c r="AG62" s="45"/>
      <c r="AH62" s="45"/>
      <c r="AI62" s="45"/>
      <c r="AJ62" s="45"/>
    </row>
    <row r="63">
      <c r="A63" s="105" t="b">
        <v>0</v>
      </c>
      <c r="B63" s="143" t="s">
        <v>220</v>
      </c>
      <c r="C63" s="135" t="s">
        <v>32</v>
      </c>
      <c r="D63" s="146" t="s">
        <v>42</v>
      </c>
      <c r="E63" s="105">
        <f t="shared" si="16"/>
        <v>1.33</v>
      </c>
      <c r="F63" s="137">
        <v>3.0</v>
      </c>
      <c r="G63" s="105" t="str">
        <f>IFERROR(__xludf.DUMMYFUNCTION("SPARKLINE(F63,{""charttype"",""bar"";""max"",3;""min"",1;""color1"",IF(F63=3,""#4078DD"",IF(F63=2,""#9CB7E9"",""#CED9EF""))})"),"")</f>
        <v/>
      </c>
      <c r="H63" s="105">
        <v>2.0</v>
      </c>
      <c r="I63" s="172" t="str">
        <f>IFERROR(__xludf.DUMMYFUNCTION("SPARKLINE(H63,{""charttype"",""bar"";""max"",3;""min"",1;""color1"",IF(H63=3,""#4078DD"",IF(H63=2,""#9CB7E9"",""#CED9EF""))})"),"")</f>
        <v/>
      </c>
      <c r="J63" s="105">
        <f t="shared" si="17"/>
        <v>2</v>
      </c>
      <c r="K63" s="45">
        <f t="shared" si="18"/>
        <v>6.7</v>
      </c>
      <c r="L63" s="105">
        <v>8.0</v>
      </c>
      <c r="M63" s="49" t="str">
        <f>IFERROR(__xludf.DUMMYFUNCTION("IF(A63=FALSE,SPARKLINE(K63:L63,{""charttype"",""bar"";""max"",8;""min"",0;""color1"",IF(K63&gt;=5,""green"",IF(K63&lt;=3,""orange"",""#C9C21D""));""color2"",""#eeeeee""}),""Done ✓"")"),"")</f>
        <v/>
      </c>
      <c r="N63" s="45"/>
      <c r="O63" s="45"/>
      <c r="P63" s="45"/>
      <c r="Q63" s="45"/>
      <c r="R63" s="45"/>
      <c r="S63" s="45"/>
      <c r="T63" s="45"/>
      <c r="U63" s="45"/>
      <c r="V63" s="45"/>
      <c r="W63" s="45"/>
      <c r="X63" s="45"/>
      <c r="Y63" s="45"/>
      <c r="Z63" s="45"/>
      <c r="AA63" s="45"/>
      <c r="AB63" s="45"/>
      <c r="AC63" s="45"/>
      <c r="AD63" s="45"/>
      <c r="AE63" s="45"/>
      <c r="AF63" s="45"/>
      <c r="AG63" s="45"/>
      <c r="AH63" s="45"/>
      <c r="AI63" s="45"/>
      <c r="AJ63" s="45"/>
    </row>
    <row r="64">
      <c r="A64" s="105" t="b">
        <v>0</v>
      </c>
      <c r="B64" s="142" t="s">
        <v>221</v>
      </c>
      <c r="C64" s="135" t="s">
        <v>32</v>
      </c>
      <c r="D64" s="146" t="s">
        <v>42</v>
      </c>
      <c r="E64" s="105">
        <f t="shared" si="16"/>
        <v>1.33</v>
      </c>
      <c r="F64" s="137">
        <v>3.0</v>
      </c>
      <c r="G64" s="105" t="str">
        <f>IFERROR(__xludf.DUMMYFUNCTION("SPARKLINE(F64,{""charttype"",""bar"";""max"",3;""min"",1;""color1"",IF(F64=3,""#4078DD"",IF(F64=2,""#9CB7E9"",""#CED9EF""))})"),"")</f>
        <v/>
      </c>
      <c r="H64" s="105">
        <v>3.0</v>
      </c>
      <c r="I64" s="172" t="str">
        <f>IFERROR(__xludf.DUMMYFUNCTION("SPARKLINE(H64,{""charttype"",""bar"";""max"",3;""min"",1;""color1"",IF(H64=3,""#4078DD"",IF(H64=2,""#9CB7E9"",""#CED9EF""))})"),"")</f>
        <v/>
      </c>
      <c r="J64" s="105">
        <f t="shared" si="17"/>
        <v>1</v>
      </c>
      <c r="K64" s="45">
        <f t="shared" si="18"/>
        <v>5.4</v>
      </c>
      <c r="L64" s="105">
        <v>8.0</v>
      </c>
      <c r="M64" s="49" t="str">
        <f>IFERROR(__xludf.DUMMYFUNCTION("IF(A64=FALSE,SPARKLINE(K64:L64,{""charttype"",""bar"";""max"",8;""min"",0;""color1"",IF(K64&gt;=5,""green"",IF(K64&lt;=3,""orange"",""#C9C21D""));""color2"",""#eeeeee""}),""Done ✓"")"),"")</f>
        <v/>
      </c>
      <c r="N64" s="45"/>
      <c r="O64" s="45"/>
      <c r="P64" s="45"/>
      <c r="Q64" s="45"/>
      <c r="R64" s="45"/>
      <c r="S64" s="45"/>
      <c r="T64" s="45"/>
      <c r="U64" s="45"/>
      <c r="V64" s="45"/>
      <c r="W64" s="45"/>
      <c r="X64" s="45"/>
      <c r="Y64" s="45"/>
      <c r="Z64" s="45"/>
      <c r="AA64" s="45"/>
      <c r="AB64" s="45"/>
      <c r="AC64" s="45"/>
      <c r="AD64" s="45"/>
      <c r="AE64" s="45"/>
      <c r="AF64" s="45"/>
      <c r="AG64" s="45"/>
      <c r="AH64" s="45"/>
      <c r="AI64" s="45"/>
      <c r="AJ64" s="45"/>
    </row>
    <row r="65">
      <c r="A65" s="105" t="b">
        <v>0</v>
      </c>
      <c r="B65" s="143" t="s">
        <v>222</v>
      </c>
      <c r="C65" s="128"/>
      <c r="D65" s="146" t="s">
        <v>42</v>
      </c>
      <c r="E65" s="105">
        <f t="shared" si="16"/>
        <v>1.33</v>
      </c>
      <c r="F65" s="137">
        <v>3.0</v>
      </c>
      <c r="G65" s="105" t="str">
        <f>IFERROR(__xludf.DUMMYFUNCTION("SPARKLINE(F65,{""charttype"",""bar"";""max"",3;""min"",1;""color1"",IF(F65=3,""#4078DD"",IF(F65=2,""#9CB7E9"",""#CED9EF""))})"),"")</f>
        <v/>
      </c>
      <c r="H65" s="105">
        <v>2.0</v>
      </c>
      <c r="I65" s="172" t="str">
        <f>IFERROR(__xludf.DUMMYFUNCTION("SPARKLINE(H65,{""charttype"",""bar"";""max"",3;""min"",1;""color1"",IF(H65=3,""#4078DD"",IF(H65=2,""#9CB7E9"",""#CED9EF""))})"),"")</f>
        <v/>
      </c>
      <c r="J65" s="105">
        <f t="shared" si="17"/>
        <v>2</v>
      </c>
      <c r="K65" s="45">
        <f t="shared" si="18"/>
        <v>6.7</v>
      </c>
      <c r="L65" s="105">
        <v>8.0</v>
      </c>
      <c r="M65" s="49" t="str">
        <f>IFERROR(__xludf.DUMMYFUNCTION("IF(A65=FALSE,SPARKLINE(K65:L65,{""charttype"",""bar"";""max"",8;""min"",0;""color1"",IF(K65&gt;=5,""green"",IF(K65&lt;=3,""orange"",""#C9C21D""));""color2"",""#eeeeee""}),""Done ✓"")"),"")</f>
        <v/>
      </c>
      <c r="N65" s="45"/>
      <c r="O65" s="45"/>
      <c r="P65" s="45"/>
      <c r="Q65" s="45"/>
      <c r="R65" s="45"/>
      <c r="S65" s="45"/>
      <c r="T65" s="45"/>
      <c r="U65" s="45"/>
      <c r="V65" s="45"/>
      <c r="W65" s="45"/>
      <c r="X65" s="45"/>
      <c r="Y65" s="45"/>
      <c r="Z65" s="45"/>
      <c r="AA65" s="45"/>
      <c r="AB65" s="45"/>
      <c r="AC65" s="45"/>
      <c r="AD65" s="45"/>
      <c r="AE65" s="45"/>
      <c r="AF65" s="45"/>
      <c r="AG65" s="45"/>
      <c r="AH65" s="45"/>
      <c r="AI65" s="45"/>
      <c r="AJ65" s="45"/>
    </row>
    <row r="66">
      <c r="A66" s="63" t="b">
        <v>0</v>
      </c>
      <c r="B66" s="144" t="s">
        <v>223</v>
      </c>
      <c r="C66" s="135" t="s">
        <v>32</v>
      </c>
      <c r="D66" s="146" t="s">
        <v>42</v>
      </c>
      <c r="E66" s="63">
        <f t="shared" si="16"/>
        <v>1.33</v>
      </c>
      <c r="F66" s="147">
        <v>3.0</v>
      </c>
      <c r="G66" s="63" t="str">
        <f>IFERROR(__xludf.DUMMYFUNCTION("SPARKLINE(F66,{""charttype"",""bar"";""max"",3;""min"",1;""color1"",IF(F66=3,""#4078DD"",IF(F66=2,""#9CB7E9"",""#CED9EF""))})"),"")</f>
        <v/>
      </c>
      <c r="H66" s="63">
        <v>3.0</v>
      </c>
      <c r="I66" s="172" t="str">
        <f>IFERROR(__xludf.DUMMYFUNCTION("SPARKLINE(H66,{""charttype"",""bar"";""max"",3;""min"",1;""color1"",IF(H66=3,""#4078DD"",IF(H66=2,""#9CB7E9"",""#CED9EF""))})"),"")</f>
        <v/>
      </c>
      <c r="J66" s="63">
        <f t="shared" si="17"/>
        <v>1</v>
      </c>
      <c r="K66" s="58">
        <f t="shared" si="18"/>
        <v>5.4</v>
      </c>
      <c r="L66" s="63">
        <v>8.0</v>
      </c>
      <c r="M66" s="62" t="str">
        <f>IFERROR(__xludf.DUMMYFUNCTION("IF(A66=FALSE,SPARKLINE(K66:L66,{""charttype"",""bar"";""max"",8;""min"",0;""color1"",IF(K66&gt;=5,""green"",IF(K66&lt;=3,""orange"",""#C9C21D""));""color2"",""#eeeeee""}),""Done ✓"")"),"")</f>
        <v/>
      </c>
      <c r="N66" s="58"/>
      <c r="O66" s="58"/>
      <c r="P66" s="58"/>
      <c r="Q66" s="58"/>
      <c r="R66" s="58"/>
      <c r="S66" s="58"/>
      <c r="T66" s="58"/>
      <c r="U66" s="58"/>
      <c r="V66" s="58"/>
      <c r="W66" s="58"/>
      <c r="X66" s="58"/>
      <c r="Y66" s="58"/>
      <c r="Z66" s="58"/>
      <c r="AA66" s="58"/>
      <c r="AB66" s="58"/>
      <c r="AC66" s="58"/>
      <c r="AD66" s="58"/>
      <c r="AE66" s="58"/>
      <c r="AF66" s="58"/>
      <c r="AG66" s="58"/>
      <c r="AH66" s="58"/>
      <c r="AI66" s="58"/>
      <c r="AJ66" s="58"/>
    </row>
    <row r="67">
      <c r="A67" s="117" t="s">
        <v>224</v>
      </c>
      <c r="B67" s="118" t="s">
        <v>225</v>
      </c>
      <c r="C67" s="119"/>
      <c r="D67" s="119"/>
      <c r="E67" s="121"/>
      <c r="F67" s="122"/>
      <c r="G67" s="123"/>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row>
    <row r="68">
      <c r="A68" s="126" t="b">
        <v>0</v>
      </c>
      <c r="B68" s="163" t="s">
        <v>226</v>
      </c>
      <c r="C68" s="128"/>
      <c r="D68" s="129" t="s">
        <v>49</v>
      </c>
      <c r="E68" s="126">
        <f t="shared" ref="E68:E77" si="19">IF(D68="Not Relevant","",IF(D68="Good","",IF(D68="Bad",1.33,1)))</f>
        <v>1</v>
      </c>
      <c r="F68" s="130">
        <v>3.0</v>
      </c>
      <c r="G68" s="126" t="str">
        <f>IFERROR(__xludf.DUMMYFUNCTION("SPARKLINE(F68,{""charttype"",""bar"";""max"",3;""min"",1;""color1"",IF(F68=3,""#4078DD"",IF(F68=2,""#9CB7E9"",""#CED9EF""))})"),"")</f>
        <v/>
      </c>
      <c r="H68" s="126">
        <v>2.0</v>
      </c>
      <c r="I68" s="172" t="str">
        <f>IFERROR(__xludf.DUMMYFUNCTION("SPARKLINE(H68,{""charttype"",""bar"";""max"",3;""min"",1;""color1"",IF(H68=3,""#4078DD"",IF(H68=2,""#9CB7E9"",""#CED9EF""))})"),"")</f>
        <v/>
      </c>
      <c r="J68" s="126">
        <f t="shared" ref="J68:J77" si="20">IF(H68=1,3,IF(H68=2,2,1))</f>
        <v>2</v>
      </c>
      <c r="K68" s="100">
        <f t="shared" ref="K68:K77" si="21">ROUNDUP(((J68+F68)*E68),1)</f>
        <v>5</v>
      </c>
      <c r="L68" s="126">
        <v>8.0</v>
      </c>
      <c r="M68" s="104" t="str">
        <f>IFERROR(__xludf.DUMMYFUNCTION("IF(A68=FALSE,SPARKLINE(K68:L68,{""charttype"",""bar"";""max"",8;""min"",0;""color1"",IF(K68&gt;=5,""green"",IF(K68&lt;=3,""orange"",""#C9C21D""));""color2"",""#eeeeee""}),""Done ✓"")"),"")</f>
        <v/>
      </c>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row>
    <row r="69">
      <c r="A69" s="105" t="b">
        <v>0</v>
      </c>
      <c r="B69" s="142" t="s">
        <v>227</v>
      </c>
      <c r="C69" s="128"/>
      <c r="D69" s="129" t="s">
        <v>49</v>
      </c>
      <c r="E69" s="105">
        <f t="shared" si="19"/>
        <v>1</v>
      </c>
      <c r="F69" s="137">
        <v>3.0</v>
      </c>
      <c r="G69" s="105" t="str">
        <f>IFERROR(__xludf.DUMMYFUNCTION("SPARKLINE(F69,{""charttype"",""bar"";""max"",3;""min"",1;""color1"",IF(F69=3,""#4078DD"",IF(F69=2,""#9CB7E9"",""#CED9EF""))})"),"")</f>
        <v/>
      </c>
      <c r="H69" s="105">
        <v>2.0</v>
      </c>
      <c r="I69" s="172" t="str">
        <f>IFERROR(__xludf.DUMMYFUNCTION("SPARKLINE(H69,{""charttype"",""bar"";""max"",3;""min"",1;""color1"",IF(H69=3,""#4078DD"",IF(H69=2,""#9CB7E9"",""#CED9EF""))})"),"")</f>
        <v/>
      </c>
      <c r="J69" s="105">
        <f t="shared" si="20"/>
        <v>2</v>
      </c>
      <c r="K69" s="45">
        <f t="shared" si="21"/>
        <v>5</v>
      </c>
      <c r="L69" s="105">
        <v>8.0</v>
      </c>
      <c r="M69" s="49" t="str">
        <f>IFERROR(__xludf.DUMMYFUNCTION("IF(A69=FALSE,SPARKLINE(K69:L69,{""charttype"",""bar"";""max"",8;""min"",0;""color1"",IF(K69&gt;=5,""green"",IF(K69&lt;=3,""orange"",""#C9C21D""));""color2"",""#eeeeee""}),""Done ✓"")"),"")</f>
        <v/>
      </c>
      <c r="N69" s="45"/>
      <c r="O69" s="45"/>
      <c r="P69" s="45"/>
      <c r="Q69" s="45"/>
      <c r="R69" s="45"/>
      <c r="S69" s="45"/>
      <c r="T69" s="45"/>
      <c r="U69" s="45"/>
      <c r="V69" s="45"/>
      <c r="W69" s="45"/>
      <c r="X69" s="45"/>
      <c r="Y69" s="45"/>
      <c r="Z69" s="45"/>
      <c r="AA69" s="45"/>
      <c r="AB69" s="45"/>
      <c r="AC69" s="45"/>
      <c r="AD69" s="45"/>
      <c r="AE69" s="45"/>
      <c r="AF69" s="45"/>
      <c r="AG69" s="45"/>
      <c r="AH69" s="45"/>
      <c r="AI69" s="45"/>
      <c r="AJ69" s="45"/>
    </row>
    <row r="70">
      <c r="A70" s="105" t="b">
        <v>0</v>
      </c>
      <c r="B70" s="143" t="s">
        <v>228</v>
      </c>
      <c r="C70" s="135" t="s">
        <v>32</v>
      </c>
      <c r="D70" s="129" t="s">
        <v>49</v>
      </c>
      <c r="E70" s="105">
        <f t="shared" si="19"/>
        <v>1</v>
      </c>
      <c r="F70" s="137">
        <v>3.0</v>
      </c>
      <c r="G70" s="105" t="str">
        <f>IFERROR(__xludf.DUMMYFUNCTION("SPARKLINE(F70,{""charttype"",""bar"";""max"",3;""min"",1;""color1"",IF(F70=3,""#4078DD"",IF(F70=2,""#9CB7E9"",""#CED9EF""))})"),"")</f>
        <v/>
      </c>
      <c r="H70" s="105">
        <v>2.0</v>
      </c>
      <c r="I70" s="172" t="str">
        <f>IFERROR(__xludf.DUMMYFUNCTION("SPARKLINE(H70,{""charttype"",""bar"";""max"",3;""min"",1;""color1"",IF(H70=3,""#4078DD"",IF(H70=2,""#9CB7E9"",""#CED9EF""))})"),"")</f>
        <v/>
      </c>
      <c r="J70" s="105">
        <f t="shared" si="20"/>
        <v>2</v>
      </c>
      <c r="K70" s="45">
        <f t="shared" si="21"/>
        <v>5</v>
      </c>
      <c r="L70" s="105">
        <v>8.0</v>
      </c>
      <c r="M70" s="49" t="str">
        <f>IFERROR(__xludf.DUMMYFUNCTION("IF(A70=FALSE,SPARKLINE(K70:L70,{""charttype"",""bar"";""max"",8;""min"",0;""color1"",IF(K70&gt;=5,""green"",IF(K70&lt;=3,""orange"",""#C9C21D""));""color2"",""#eeeeee""}),""Done ✓"")"),"")</f>
        <v/>
      </c>
      <c r="N70" s="45"/>
      <c r="O70" s="45"/>
      <c r="P70" s="45"/>
      <c r="Q70" s="45"/>
      <c r="R70" s="45"/>
      <c r="S70" s="45"/>
      <c r="T70" s="45"/>
      <c r="U70" s="45"/>
      <c r="V70" s="45"/>
      <c r="W70" s="45"/>
      <c r="X70" s="45"/>
      <c r="Y70" s="45"/>
      <c r="Z70" s="45"/>
      <c r="AA70" s="45"/>
      <c r="AB70" s="45"/>
      <c r="AC70" s="45"/>
      <c r="AD70" s="45"/>
      <c r="AE70" s="45"/>
      <c r="AF70" s="45"/>
      <c r="AG70" s="45"/>
      <c r="AH70" s="45"/>
      <c r="AI70" s="45"/>
      <c r="AJ70" s="45"/>
    </row>
    <row r="71">
      <c r="A71" s="105" t="b">
        <v>0</v>
      </c>
      <c r="B71" s="142" t="s">
        <v>229</v>
      </c>
      <c r="C71" s="135" t="s">
        <v>32</v>
      </c>
      <c r="D71" s="129" t="s">
        <v>49</v>
      </c>
      <c r="E71" s="105">
        <f t="shared" si="19"/>
        <v>1</v>
      </c>
      <c r="F71" s="137">
        <v>3.0</v>
      </c>
      <c r="G71" s="105" t="str">
        <f>IFERROR(__xludf.DUMMYFUNCTION("SPARKLINE(F71,{""charttype"",""bar"";""max"",3;""min"",1;""color1"",IF(F71=3,""#4078DD"",IF(F71=2,""#9CB7E9"",""#CED9EF""))})"),"")</f>
        <v/>
      </c>
      <c r="H71" s="105">
        <v>2.0</v>
      </c>
      <c r="I71" s="172" t="str">
        <f>IFERROR(__xludf.DUMMYFUNCTION("SPARKLINE(H71,{""charttype"",""bar"";""max"",3;""min"",1;""color1"",IF(H71=3,""#4078DD"",IF(H71=2,""#9CB7E9"",""#CED9EF""))})"),"")</f>
        <v/>
      </c>
      <c r="J71" s="105">
        <f t="shared" si="20"/>
        <v>2</v>
      </c>
      <c r="K71" s="45">
        <f t="shared" si="21"/>
        <v>5</v>
      </c>
      <c r="L71" s="105">
        <v>8.0</v>
      </c>
      <c r="M71" s="49" t="str">
        <f>IFERROR(__xludf.DUMMYFUNCTION("IF(A71=FALSE,SPARKLINE(K71:L71,{""charttype"",""bar"";""max"",8;""min"",0;""color1"",IF(K71&gt;=5,""green"",IF(K71&lt;=3,""orange"",""#C9C21D""));""color2"",""#eeeeee""}),""Done ✓"")"),"")</f>
        <v/>
      </c>
      <c r="N71" s="45"/>
      <c r="O71" s="45"/>
      <c r="P71" s="45"/>
      <c r="Q71" s="45"/>
      <c r="R71" s="45"/>
      <c r="S71" s="45"/>
      <c r="T71" s="45"/>
      <c r="U71" s="45"/>
      <c r="V71" s="45"/>
      <c r="W71" s="45"/>
      <c r="X71" s="45"/>
      <c r="Y71" s="45"/>
      <c r="Z71" s="45"/>
      <c r="AA71" s="45"/>
      <c r="AB71" s="45"/>
      <c r="AC71" s="45"/>
      <c r="AD71" s="45"/>
      <c r="AE71" s="45"/>
      <c r="AF71" s="45"/>
      <c r="AG71" s="45"/>
      <c r="AH71" s="45"/>
      <c r="AI71" s="45"/>
      <c r="AJ71" s="45"/>
    </row>
    <row r="72">
      <c r="A72" s="105" t="b">
        <v>0</v>
      </c>
      <c r="B72" s="141" t="s">
        <v>230</v>
      </c>
      <c r="C72" s="135" t="s">
        <v>32</v>
      </c>
      <c r="D72" s="129" t="s">
        <v>49</v>
      </c>
      <c r="E72" s="105">
        <f t="shared" si="19"/>
        <v>1</v>
      </c>
      <c r="F72" s="137">
        <v>3.0</v>
      </c>
      <c r="G72" s="105" t="str">
        <f>IFERROR(__xludf.DUMMYFUNCTION("SPARKLINE(F72,{""charttype"",""bar"";""max"",3;""min"",1;""color1"",IF(F72=3,""#4078DD"",IF(F72=2,""#9CB7E9"",""#CED9EF""))})"),"")</f>
        <v/>
      </c>
      <c r="H72" s="105">
        <v>2.0</v>
      </c>
      <c r="I72" s="172" t="str">
        <f>IFERROR(__xludf.DUMMYFUNCTION("SPARKLINE(H72,{""charttype"",""bar"";""max"",3;""min"",1;""color1"",IF(H72=3,""#4078DD"",IF(H72=2,""#9CB7E9"",""#CED9EF""))})"),"")</f>
        <v/>
      </c>
      <c r="J72" s="105">
        <f t="shared" si="20"/>
        <v>2</v>
      </c>
      <c r="K72" s="45">
        <f t="shared" si="21"/>
        <v>5</v>
      </c>
      <c r="L72" s="105">
        <v>8.0</v>
      </c>
      <c r="M72" s="49" t="str">
        <f>IFERROR(__xludf.DUMMYFUNCTION("IF(A72=FALSE,SPARKLINE(K72:L72,{""charttype"",""bar"";""max"",8;""min"",0;""color1"",IF(K72&gt;=5,""green"",IF(K72&lt;=3,""orange"",""#C9C21D""));""color2"",""#eeeeee""}),""Done ✓"")"),"")</f>
        <v/>
      </c>
      <c r="N72" s="45"/>
      <c r="O72" s="45"/>
      <c r="P72" s="45"/>
      <c r="Q72" s="45"/>
      <c r="R72" s="45"/>
      <c r="S72" s="45"/>
      <c r="T72" s="45"/>
      <c r="U72" s="45"/>
      <c r="V72" s="45"/>
      <c r="W72" s="45"/>
      <c r="X72" s="45"/>
      <c r="Y72" s="45"/>
      <c r="Z72" s="45"/>
      <c r="AA72" s="45"/>
      <c r="AB72" s="45"/>
      <c r="AC72" s="45"/>
      <c r="AD72" s="45"/>
      <c r="AE72" s="45"/>
      <c r="AF72" s="45"/>
      <c r="AG72" s="45"/>
      <c r="AH72" s="45"/>
      <c r="AI72" s="45"/>
      <c r="AJ72" s="45"/>
    </row>
    <row r="73">
      <c r="A73" s="105" t="b">
        <v>0</v>
      </c>
      <c r="B73" s="141" t="s">
        <v>231</v>
      </c>
      <c r="C73" s="135" t="s">
        <v>32</v>
      </c>
      <c r="D73" s="129" t="s">
        <v>49</v>
      </c>
      <c r="E73" s="105">
        <f t="shared" si="19"/>
        <v>1</v>
      </c>
      <c r="F73" s="137">
        <v>3.0</v>
      </c>
      <c r="G73" s="105" t="str">
        <f>IFERROR(__xludf.DUMMYFUNCTION("SPARKLINE(F73,{""charttype"",""bar"";""max"",3;""min"",1;""color1"",IF(F73=3,""#4078DD"",IF(F73=2,""#9CB7E9"",""#CED9EF""))})"),"")</f>
        <v/>
      </c>
      <c r="H73" s="105">
        <v>2.0</v>
      </c>
      <c r="I73" s="172" t="str">
        <f>IFERROR(__xludf.DUMMYFUNCTION("SPARKLINE(H73,{""charttype"",""bar"";""max"",3;""min"",1;""color1"",IF(H73=3,""#4078DD"",IF(H73=2,""#9CB7E9"",""#CED9EF""))})"),"")</f>
        <v/>
      </c>
      <c r="J73" s="105">
        <f t="shared" si="20"/>
        <v>2</v>
      </c>
      <c r="K73" s="45">
        <f t="shared" si="21"/>
        <v>5</v>
      </c>
      <c r="L73" s="105">
        <v>8.0</v>
      </c>
      <c r="M73" s="49" t="str">
        <f>IFERROR(__xludf.DUMMYFUNCTION("IF(A73=FALSE,SPARKLINE(K73:L73,{""charttype"",""bar"";""max"",8;""min"",0;""color1"",IF(K73&gt;=5,""green"",IF(K73&lt;=3,""orange"",""#C9C21D""));""color2"",""#eeeeee""}),""Done ✓"")"),"")</f>
        <v/>
      </c>
      <c r="N73" s="45"/>
      <c r="O73" s="45"/>
      <c r="P73" s="45"/>
      <c r="Q73" s="45"/>
      <c r="R73" s="45"/>
      <c r="S73" s="45"/>
      <c r="T73" s="45"/>
      <c r="U73" s="45"/>
      <c r="V73" s="45"/>
      <c r="W73" s="45"/>
      <c r="X73" s="45"/>
      <c r="Y73" s="45"/>
      <c r="Z73" s="45"/>
      <c r="AA73" s="45"/>
      <c r="AB73" s="45"/>
      <c r="AC73" s="45"/>
      <c r="AD73" s="45"/>
      <c r="AE73" s="45"/>
      <c r="AF73" s="45"/>
      <c r="AG73" s="45"/>
      <c r="AH73" s="45"/>
      <c r="AI73" s="45"/>
      <c r="AJ73" s="45"/>
    </row>
    <row r="74">
      <c r="A74" s="105" t="b">
        <v>0</v>
      </c>
      <c r="B74" s="142" t="s">
        <v>232</v>
      </c>
      <c r="C74" s="135" t="s">
        <v>32</v>
      </c>
      <c r="D74" s="129" t="s">
        <v>49</v>
      </c>
      <c r="E74" s="105">
        <f t="shared" si="19"/>
        <v>1</v>
      </c>
      <c r="F74" s="137">
        <v>2.0</v>
      </c>
      <c r="G74" s="105" t="str">
        <f>IFERROR(__xludf.DUMMYFUNCTION("SPARKLINE(F74,{""charttype"",""bar"";""max"",3;""min"",1;""color1"",IF(F74=3,""#4078DD"",IF(F74=2,""#9CB7E9"",""#CED9EF""))})"),"")</f>
        <v/>
      </c>
      <c r="H74" s="105">
        <v>2.0</v>
      </c>
      <c r="I74" s="172" t="str">
        <f>IFERROR(__xludf.DUMMYFUNCTION("SPARKLINE(H74,{""charttype"",""bar"";""max"",3;""min"",1;""color1"",IF(H74=3,""#4078DD"",IF(H74=2,""#9CB7E9"",""#CED9EF""))})"),"")</f>
        <v/>
      </c>
      <c r="J74" s="105">
        <f t="shared" si="20"/>
        <v>2</v>
      </c>
      <c r="K74" s="45">
        <f t="shared" si="21"/>
        <v>4</v>
      </c>
      <c r="L74" s="105">
        <v>8.0</v>
      </c>
      <c r="M74" s="49" t="str">
        <f>IFERROR(__xludf.DUMMYFUNCTION("IF(A74=FALSE,SPARKLINE(K74:L74,{""charttype"",""bar"";""max"",8;""min"",0;""color1"",IF(K74&gt;=5,""green"",IF(K74&lt;=3,""orange"",""#C9C21D""));""color2"",""#eeeeee""}),""Done ✓"")"),"")</f>
        <v/>
      </c>
      <c r="N74" s="45"/>
      <c r="O74" s="45"/>
      <c r="P74" s="45"/>
      <c r="Q74" s="45"/>
      <c r="R74" s="45"/>
      <c r="S74" s="45"/>
      <c r="T74" s="45"/>
      <c r="U74" s="45"/>
      <c r="V74" s="45"/>
      <c r="W74" s="45"/>
      <c r="X74" s="45"/>
      <c r="Y74" s="45"/>
      <c r="Z74" s="45"/>
      <c r="AA74" s="45"/>
      <c r="AB74" s="45"/>
      <c r="AC74" s="45"/>
      <c r="AD74" s="45"/>
      <c r="AE74" s="45"/>
      <c r="AF74" s="45"/>
      <c r="AG74" s="45"/>
      <c r="AH74" s="45"/>
      <c r="AI74" s="45"/>
      <c r="AJ74" s="45"/>
    </row>
    <row r="75">
      <c r="A75" s="105" t="b">
        <v>0</v>
      </c>
      <c r="B75" s="142" t="s">
        <v>233</v>
      </c>
      <c r="C75" s="135" t="s">
        <v>32</v>
      </c>
      <c r="D75" s="129" t="s">
        <v>49</v>
      </c>
      <c r="E75" s="105">
        <f t="shared" si="19"/>
        <v>1</v>
      </c>
      <c r="F75" s="137">
        <v>3.0</v>
      </c>
      <c r="G75" s="105" t="str">
        <f>IFERROR(__xludf.DUMMYFUNCTION("SPARKLINE(F75,{""charttype"",""bar"";""max"",3;""min"",1;""color1"",IF(F75=3,""#4078DD"",IF(F75=2,""#9CB7E9"",""#CED9EF""))})"),"")</f>
        <v/>
      </c>
      <c r="H75" s="105">
        <v>3.0</v>
      </c>
      <c r="I75" s="172" t="str">
        <f>IFERROR(__xludf.DUMMYFUNCTION("SPARKLINE(H75,{""charttype"",""bar"";""max"",3;""min"",1;""color1"",IF(H75=3,""#4078DD"",IF(H75=2,""#9CB7E9"",""#CED9EF""))})"),"")</f>
        <v/>
      </c>
      <c r="J75" s="105">
        <f t="shared" si="20"/>
        <v>1</v>
      </c>
      <c r="K75" s="45">
        <f t="shared" si="21"/>
        <v>4</v>
      </c>
      <c r="L75" s="105">
        <v>8.0</v>
      </c>
      <c r="M75" s="49" t="str">
        <f>IFERROR(__xludf.DUMMYFUNCTION("IF(A75=FALSE,SPARKLINE(K75:L75,{""charttype"",""bar"";""max"",8;""min"",0;""color1"",IF(K75&gt;=5,""green"",IF(K75&lt;=3,""orange"",""#C9C21D""));""color2"",""#eeeeee""}),""Done ✓"")"),"")</f>
        <v/>
      </c>
      <c r="N75" s="45"/>
      <c r="O75" s="45"/>
      <c r="P75" s="45"/>
      <c r="Q75" s="45"/>
      <c r="R75" s="45"/>
      <c r="S75" s="45"/>
      <c r="T75" s="45"/>
      <c r="U75" s="45"/>
      <c r="V75" s="45"/>
      <c r="W75" s="45"/>
      <c r="X75" s="45"/>
      <c r="Y75" s="45"/>
      <c r="Z75" s="45"/>
      <c r="AA75" s="45"/>
      <c r="AB75" s="45"/>
      <c r="AC75" s="45"/>
      <c r="AD75" s="45"/>
      <c r="AE75" s="45"/>
      <c r="AF75" s="45"/>
      <c r="AG75" s="45"/>
      <c r="AH75" s="45"/>
      <c r="AI75" s="45"/>
      <c r="AJ75" s="45"/>
    </row>
    <row r="76">
      <c r="A76" s="105" t="b">
        <v>0</v>
      </c>
      <c r="B76" s="134" t="s">
        <v>234</v>
      </c>
      <c r="C76" s="128"/>
      <c r="D76" s="129" t="s">
        <v>49</v>
      </c>
      <c r="E76" s="105">
        <f t="shared" si="19"/>
        <v>1</v>
      </c>
      <c r="F76" s="137">
        <v>3.0</v>
      </c>
      <c r="G76" s="105" t="str">
        <f>IFERROR(__xludf.DUMMYFUNCTION("SPARKLINE(F76,{""charttype"",""bar"";""max"",3;""min"",1;""color1"",IF(F76=3,""#4078DD"",IF(F76=2,""#9CB7E9"",""#CED9EF""))})"),"")</f>
        <v/>
      </c>
      <c r="H76" s="105">
        <v>2.0</v>
      </c>
      <c r="I76" s="172" t="str">
        <f>IFERROR(__xludf.DUMMYFUNCTION("SPARKLINE(H76,{""charttype"",""bar"";""max"",3;""min"",1;""color1"",IF(H76=3,""#4078DD"",IF(H76=2,""#9CB7E9"",""#CED9EF""))})"),"")</f>
        <v/>
      </c>
      <c r="J76" s="105">
        <f t="shared" si="20"/>
        <v>2</v>
      </c>
      <c r="K76" s="45">
        <f t="shared" si="21"/>
        <v>5</v>
      </c>
      <c r="L76" s="105">
        <v>8.0</v>
      </c>
      <c r="M76" s="49" t="str">
        <f>IFERROR(__xludf.DUMMYFUNCTION("IF(A76=FALSE,SPARKLINE(K76:L76,{""charttype"",""bar"";""max"",8;""min"",0;""color1"",IF(K76&gt;=5,""green"",IF(K76&lt;=3,""orange"",""#C9C21D""));""color2"",""#eeeeee""}),""Done ✓"")"),"")</f>
        <v/>
      </c>
      <c r="N76" s="45"/>
      <c r="O76" s="45"/>
      <c r="P76" s="45"/>
      <c r="Q76" s="45"/>
      <c r="R76" s="45"/>
      <c r="S76" s="45"/>
      <c r="T76" s="45"/>
      <c r="U76" s="45"/>
      <c r="V76" s="45"/>
      <c r="W76" s="45"/>
      <c r="X76" s="45"/>
      <c r="Y76" s="45"/>
      <c r="Z76" s="45"/>
      <c r="AA76" s="45"/>
      <c r="AB76" s="45"/>
      <c r="AC76" s="45"/>
      <c r="AD76" s="45"/>
      <c r="AE76" s="45"/>
      <c r="AF76" s="45"/>
      <c r="AG76" s="45"/>
      <c r="AH76" s="45"/>
      <c r="AI76" s="45"/>
      <c r="AJ76" s="45"/>
    </row>
    <row r="77">
      <c r="A77" s="105" t="b">
        <v>0</v>
      </c>
      <c r="B77" s="143" t="s">
        <v>235</v>
      </c>
      <c r="C77" s="135" t="s">
        <v>32</v>
      </c>
      <c r="D77" s="129" t="s">
        <v>49</v>
      </c>
      <c r="E77" s="105">
        <f t="shared" si="19"/>
        <v>1</v>
      </c>
      <c r="F77" s="137">
        <v>3.0</v>
      </c>
      <c r="G77" s="105" t="str">
        <f>IFERROR(__xludf.DUMMYFUNCTION("SPARKLINE(F77,{""charttype"",""bar"";""max"",3;""min"",1;""color1"",IF(F77=3,""#4078DD"",IF(F77=2,""#9CB7E9"",""#CED9EF""))})"),"")</f>
        <v/>
      </c>
      <c r="H77" s="105">
        <v>3.0</v>
      </c>
      <c r="I77" s="172" t="str">
        <f>IFERROR(__xludf.DUMMYFUNCTION("SPARKLINE(H77,{""charttype"",""bar"";""max"",3;""min"",1;""color1"",IF(H77=3,""#4078DD"",IF(H77=2,""#9CB7E9"",""#CED9EF""))})"),"")</f>
        <v/>
      </c>
      <c r="J77" s="105">
        <f t="shared" si="20"/>
        <v>1</v>
      </c>
      <c r="K77" s="45">
        <f t="shared" si="21"/>
        <v>4</v>
      </c>
      <c r="L77" s="105">
        <v>8.0</v>
      </c>
      <c r="M77" s="49" t="str">
        <f>IFERROR(__xludf.DUMMYFUNCTION("IF(A77=FALSE,SPARKLINE(K77:L77,{""charttype"",""bar"";""max"",8;""min"",0;""color1"",IF(K77&gt;=5,""green"",IF(K77&lt;=3,""orange"",""#C9C21D""));""color2"",""#eeeeee""}),""Done ✓"")"),"")</f>
        <v/>
      </c>
      <c r="N77" s="45"/>
      <c r="O77" s="45"/>
      <c r="P77" s="45"/>
      <c r="Q77" s="45"/>
      <c r="R77" s="45"/>
      <c r="S77" s="45"/>
      <c r="T77" s="45"/>
      <c r="U77" s="45"/>
      <c r="V77" s="45"/>
      <c r="W77" s="45"/>
      <c r="X77" s="45"/>
      <c r="Y77" s="45"/>
      <c r="Z77" s="45"/>
      <c r="AA77" s="45"/>
      <c r="AB77" s="45"/>
      <c r="AC77" s="45"/>
      <c r="AD77" s="45"/>
      <c r="AE77" s="45"/>
      <c r="AF77" s="45"/>
      <c r="AG77" s="45"/>
      <c r="AH77" s="45"/>
      <c r="AI77" s="45"/>
      <c r="AJ77" s="45"/>
    </row>
    <row r="78">
      <c r="A78" s="45"/>
      <c r="B78" s="110"/>
      <c r="C78" s="46"/>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C79" s="46"/>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C80" s="46"/>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C81" s="46"/>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C82" s="46"/>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C83" s="46"/>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C84" s="46"/>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C85" s="46"/>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C86" s="46"/>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C87" s="46"/>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C88" s="46"/>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C89" s="46"/>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C90" s="46"/>
      <c r="D90" s="45"/>
      <c r="E90" s="137"/>
      <c r="F90" s="105"/>
      <c r="G90" s="45"/>
      <c r="H90" s="45"/>
      <c r="I90" s="45"/>
      <c r="J90" s="45"/>
      <c r="K90" s="49"/>
      <c r="L90" s="49"/>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C91" s="46"/>
      <c r="D91" s="45"/>
      <c r="E91" s="137"/>
      <c r="F91" s="105"/>
      <c r="G91" s="45"/>
      <c r="H91" s="45"/>
      <c r="I91" s="45"/>
      <c r="J91" s="45"/>
      <c r="K91" s="49"/>
      <c r="L91" s="49"/>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C92" s="46"/>
      <c r="D92" s="45"/>
      <c r="E92" s="137"/>
      <c r="F92" s="105"/>
      <c r="G92" s="45"/>
      <c r="H92" s="45"/>
      <c r="I92" s="45"/>
      <c r="J92" s="45"/>
      <c r="K92" s="49"/>
      <c r="L92" s="49"/>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C93" s="46"/>
      <c r="D93" s="45"/>
      <c r="E93" s="137"/>
      <c r="F93" s="105"/>
      <c r="G93" s="45"/>
      <c r="H93" s="45"/>
      <c r="I93" s="45"/>
      <c r="J93" s="45"/>
      <c r="K93" s="49"/>
      <c r="L93" s="49"/>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C94" s="46"/>
      <c r="D94" s="45"/>
      <c r="E94" s="137"/>
      <c r="F94" s="105"/>
      <c r="G94" s="45"/>
      <c r="H94" s="45"/>
      <c r="I94" s="45"/>
      <c r="J94" s="45"/>
      <c r="K94" s="49"/>
      <c r="L94" s="49"/>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C95" s="46"/>
      <c r="D95" s="45"/>
      <c r="E95" s="137"/>
      <c r="F95" s="105"/>
      <c r="G95" s="45"/>
      <c r="H95" s="45"/>
      <c r="I95" s="45"/>
      <c r="J95" s="45"/>
      <c r="K95" s="49"/>
      <c r="L95" s="49"/>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C96" s="46"/>
      <c r="D96" s="45"/>
      <c r="E96" s="137"/>
      <c r="F96" s="105"/>
      <c r="G96" s="45"/>
      <c r="H96" s="45"/>
      <c r="I96" s="45"/>
      <c r="J96" s="45"/>
      <c r="K96" s="49"/>
      <c r="L96" s="49"/>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C97" s="46"/>
      <c r="D97" s="45"/>
      <c r="E97" s="137"/>
      <c r="F97" s="105"/>
      <c r="G97" s="45"/>
      <c r="H97" s="45"/>
      <c r="I97" s="45"/>
      <c r="J97" s="45"/>
      <c r="K97" s="49"/>
      <c r="L97" s="49"/>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C98" s="45"/>
      <c r="D98" s="45"/>
      <c r="E98" s="45"/>
      <c r="F98" s="45"/>
      <c r="G98" s="45"/>
      <c r="H98" s="45"/>
      <c r="I98" s="45"/>
      <c r="J98" s="45"/>
      <c r="K98" s="46"/>
      <c r="L98" s="46"/>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C99" s="45"/>
      <c r="D99" s="45"/>
      <c r="E99" s="45"/>
      <c r="F99" s="45"/>
      <c r="G99" s="45"/>
      <c r="H99" s="45"/>
      <c r="I99" s="45"/>
      <c r="J99" s="45"/>
      <c r="K99" s="46"/>
      <c r="L99" s="46"/>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C100" s="45"/>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C101" s="45"/>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C102" s="45"/>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C103" s="45"/>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45"/>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45"/>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45"/>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10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45"/>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A1016" s="45"/>
      <c r="B1016" s="110"/>
      <c r="C1016" s="45"/>
      <c r="D1016" s="45"/>
      <c r="E1016" s="45"/>
      <c r="F1016" s="45"/>
      <c r="G1016" s="45"/>
      <c r="H1016" s="45"/>
      <c r="I1016" s="45"/>
      <c r="J1016" s="45"/>
      <c r="K1016" s="46"/>
      <c r="L1016" s="46"/>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row>
    <row r="1017">
      <c r="A1017" s="45"/>
      <c r="B1017" s="110"/>
      <c r="C1017" s="45"/>
      <c r="D1017" s="45"/>
      <c r="E1017" s="45"/>
      <c r="F1017" s="45"/>
      <c r="G1017" s="45"/>
      <c r="H1017" s="45"/>
      <c r="I1017" s="45"/>
      <c r="J1017" s="45"/>
      <c r="K1017" s="46"/>
      <c r="L1017" s="46"/>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row>
    <row r="1018">
      <c r="A1018" s="45"/>
      <c r="B1018" s="110"/>
      <c r="C1018" s="45"/>
      <c r="D1018" s="45"/>
      <c r="E1018" s="45"/>
      <c r="F1018" s="45"/>
      <c r="G1018" s="45"/>
      <c r="H1018" s="45"/>
      <c r="I1018" s="45"/>
      <c r="J1018" s="45"/>
      <c r="K1018" s="46"/>
      <c r="L1018" s="46"/>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row>
    <row r="1019">
      <c r="A1019" s="45"/>
      <c r="B1019" s="110"/>
      <c r="C1019" s="45"/>
      <c r="D1019" s="45"/>
      <c r="E1019" s="45"/>
      <c r="F1019" s="45"/>
      <c r="G1019" s="45"/>
      <c r="H1019" s="45"/>
      <c r="I1019" s="45"/>
      <c r="J1019" s="45"/>
      <c r="K1019" s="46"/>
      <c r="L1019" s="46"/>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row>
    <row r="1020">
      <c r="A1020" s="45"/>
      <c r="B1020" s="110"/>
      <c r="C1020" s="45"/>
      <c r="D1020" s="45"/>
      <c r="E1020" s="45"/>
      <c r="F1020" s="45"/>
      <c r="G1020" s="45"/>
      <c r="H1020" s="45"/>
      <c r="I1020" s="45"/>
      <c r="J1020" s="45"/>
      <c r="K1020" s="46"/>
      <c r="L1020" s="46"/>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row>
    <row r="1021">
      <c r="A1021" s="45"/>
      <c r="B1021" s="110"/>
      <c r="C1021" s="45"/>
      <c r="D1021" s="45"/>
      <c r="E1021" s="45"/>
      <c r="F1021" s="45"/>
      <c r="G1021" s="45"/>
      <c r="H1021" s="45"/>
      <c r="I1021" s="45"/>
      <c r="J1021" s="45"/>
      <c r="K1021" s="46"/>
      <c r="L1021" s="46"/>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row>
    <row r="1022">
      <c r="A1022" s="45"/>
      <c r="B1022" s="110"/>
      <c r="C1022" s="45"/>
      <c r="D1022" s="45"/>
      <c r="E1022" s="45"/>
      <c r="F1022" s="45"/>
      <c r="G1022" s="45"/>
      <c r="H1022" s="45"/>
      <c r="I1022" s="45"/>
      <c r="J1022" s="45"/>
      <c r="K1022" s="46"/>
      <c r="L1022" s="46"/>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row>
    <row r="1023">
      <c r="A1023" s="45"/>
      <c r="B1023" s="110"/>
      <c r="C1023" s="45"/>
      <c r="D1023" s="45"/>
      <c r="E1023" s="45"/>
      <c r="F1023" s="45"/>
      <c r="G1023" s="45"/>
      <c r="H1023" s="45"/>
      <c r="I1023" s="45"/>
      <c r="J1023" s="45"/>
      <c r="K1023" s="46"/>
      <c r="L1023" s="46"/>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row>
  </sheetData>
  <conditionalFormatting sqref="B3:B1023">
    <cfRule type="expression" dxfId="1" priority="1">
      <formula>$A3=true</formula>
    </cfRule>
  </conditionalFormatting>
  <conditionalFormatting sqref="A3:A1023 C3:L1023 N3:N1023 M8 M15 M24 M49 M58 M67">
    <cfRule type="expression" dxfId="0" priority="2">
      <formula>$A3=true</formula>
    </cfRule>
  </conditionalFormatting>
  <conditionalFormatting sqref="M3:M1023">
    <cfRule type="containsText" dxfId="2" priority="3" operator="containsText" text="Done">
      <formula>NOT(ISERROR(SEARCH(("Done"),(M3))))</formula>
    </cfRule>
  </conditionalFormatting>
  <conditionalFormatting sqref="D2:D1023">
    <cfRule type="containsText" dxfId="3" priority="4" operator="containsText" text="Good">
      <formula>NOT(ISERROR(SEARCH(("Good"),(D2))))</formula>
    </cfRule>
  </conditionalFormatting>
  <conditionalFormatting sqref="D2:D1023">
    <cfRule type="containsText" dxfId="4" priority="5" operator="containsText" text="Bad">
      <formula>NOT(ISERROR(SEARCH(("Bad"),(D2))))</formula>
    </cfRule>
  </conditionalFormatting>
  <conditionalFormatting sqref="D2:D1023">
    <cfRule type="containsText" dxfId="5" priority="6" operator="containsText" text="Can be Improved">
      <formula>NOT(ISERROR(SEARCH(("Can be Improved"),(D2))))</formula>
    </cfRule>
  </conditionalFormatting>
  <conditionalFormatting sqref="A3:M111">
    <cfRule type="expression" dxfId="6" priority="7">
      <formula>or($D3="Good",$D3="Not relevant")</formula>
    </cfRule>
  </conditionalFormatting>
  <dataValidations>
    <dataValidation type="list" allowBlank="1" sqref="D3:D7 D9:D14 D16:D23 D25:D48 D50:D57 D59:D66 D68:D77">
      <formula1>"Good,Can be Improved,Bad,Not Relevant"</formula1>
    </dataValidation>
  </dataValidations>
  <hyperlinks>
    <hyperlink r:id="rId1" ref="C3"/>
    <hyperlink r:id="rId2" ref="C5"/>
    <hyperlink r:id="rId3" ref="C6"/>
    <hyperlink r:id="rId4" ref="C9"/>
    <hyperlink r:id="rId5" ref="C10"/>
    <hyperlink r:id="rId6" ref="C11"/>
    <hyperlink r:id="rId7" ref="C12"/>
    <hyperlink r:id="rId8" ref="C13"/>
    <hyperlink r:id="rId9" ref="C14"/>
    <hyperlink r:id="rId10" ref="C16"/>
    <hyperlink r:id="rId11" ref="C17"/>
    <hyperlink r:id="rId12" ref="C18"/>
    <hyperlink r:id="rId13" ref="C19"/>
    <hyperlink r:id="rId14" ref="C20"/>
    <hyperlink r:id="rId15" ref="C21"/>
    <hyperlink r:id="rId16" ref="C22"/>
    <hyperlink r:id="rId17" ref="C25"/>
    <hyperlink r:id="rId18" ref="C26"/>
    <hyperlink r:id="rId19" ref="C27"/>
    <hyperlink r:id="rId20" ref="C29"/>
    <hyperlink r:id="rId21" ref="C30"/>
    <hyperlink r:id="rId22" ref="C33"/>
    <hyperlink r:id="rId23" ref="C34"/>
    <hyperlink r:id="rId24" ref="C35"/>
    <hyperlink r:id="rId25" ref="C36"/>
    <hyperlink r:id="rId26" ref="C37"/>
    <hyperlink r:id="rId27" ref="C38"/>
    <hyperlink r:id="rId28" ref="C40"/>
    <hyperlink r:id="rId29" ref="C41"/>
    <hyperlink r:id="rId30" ref="C42"/>
    <hyperlink r:id="rId31" ref="C43"/>
    <hyperlink r:id="rId32" ref="C44"/>
    <hyperlink r:id="rId33" ref="C45"/>
    <hyperlink r:id="rId34" ref="C46"/>
    <hyperlink r:id="rId35" ref="C47"/>
    <hyperlink r:id="rId36" ref="C50"/>
    <hyperlink r:id="rId37" ref="C51"/>
    <hyperlink r:id="rId38" ref="C52"/>
    <hyperlink r:id="rId39" ref="C53"/>
    <hyperlink r:id="rId40" ref="C54"/>
    <hyperlink r:id="rId41" ref="C55"/>
    <hyperlink r:id="rId42" ref="C59"/>
    <hyperlink r:id="rId43" ref="C60"/>
    <hyperlink r:id="rId44" ref="C61"/>
    <hyperlink r:id="rId45" ref="C62"/>
    <hyperlink r:id="rId46" ref="C63"/>
    <hyperlink r:id="rId47" ref="C64"/>
    <hyperlink r:id="rId48" ref="C66"/>
    <hyperlink r:id="rId49" ref="C70"/>
    <hyperlink r:id="rId50" ref="C71"/>
    <hyperlink r:id="rId51" ref="C72"/>
    <hyperlink r:id="rId52" ref="C73"/>
    <hyperlink r:id="rId53" ref="C74"/>
    <hyperlink r:id="rId54" ref="C75"/>
    <hyperlink r:id="rId55" ref="C77"/>
  </hyperlinks>
  <drawing r:id="rId5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79.0"/>
    <col customWidth="1" min="3" max="3" width="10.25"/>
    <col customWidth="1" min="4" max="4" width="17.0"/>
    <col customWidth="1" hidden="1" min="5" max="5" width="10.88"/>
    <col customWidth="1" hidden="1" min="6" max="6" width="4.13"/>
    <col customWidth="1" min="7" max="7" width="9.13"/>
    <col customWidth="1" hidden="1" min="8" max="8" width="8.75"/>
    <col customWidth="1" min="9" max="9" width="8.75"/>
    <col customWidth="1" hidden="1" min="10" max="10" width="13.88"/>
    <col customWidth="1" hidden="1" min="11" max="12" width="9.5"/>
    <col customWidth="1" min="13" max="13" width="20.75"/>
    <col customWidth="1" min="14" max="14" width="113.63"/>
  </cols>
  <sheetData>
    <row r="1" ht="23.25" customHeight="1">
      <c r="A1" s="167" t="s">
        <v>236</v>
      </c>
      <c r="B1" s="113" t="s">
        <v>237</v>
      </c>
      <c r="C1" s="114" t="s">
        <v>32</v>
      </c>
      <c r="D1" s="114" t="s">
        <v>33</v>
      </c>
      <c r="E1" s="114" t="s">
        <v>34</v>
      </c>
      <c r="F1" s="115"/>
      <c r="G1" s="113" t="s">
        <v>35</v>
      </c>
      <c r="H1" s="114" t="s">
        <v>36</v>
      </c>
      <c r="I1" s="114" t="s">
        <v>36</v>
      </c>
      <c r="J1" s="114" t="s">
        <v>37</v>
      </c>
      <c r="K1" s="114" t="s">
        <v>38</v>
      </c>
      <c r="L1" s="114" t="s">
        <v>39</v>
      </c>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18" t="s">
        <v>9</v>
      </c>
      <c r="C2" s="119"/>
      <c r="D2" s="119"/>
      <c r="E2" s="121"/>
      <c r="F2" s="122"/>
      <c r="G2" s="123"/>
      <c r="H2" s="121"/>
      <c r="I2" s="121"/>
      <c r="J2" s="121"/>
      <c r="K2" s="121"/>
      <c r="L2" s="121"/>
      <c r="M2" s="125"/>
      <c r="N2" s="121"/>
      <c r="O2" s="121"/>
      <c r="P2" s="121"/>
      <c r="Q2" s="121"/>
      <c r="R2" s="121"/>
      <c r="S2" s="121"/>
      <c r="T2" s="121"/>
      <c r="U2" s="121"/>
      <c r="V2" s="121"/>
      <c r="W2" s="121"/>
      <c r="X2" s="121"/>
      <c r="Y2" s="121"/>
      <c r="Z2" s="121"/>
      <c r="AA2" s="121"/>
      <c r="AB2" s="121"/>
      <c r="AC2" s="121"/>
      <c r="AD2" s="121"/>
      <c r="AE2" s="121"/>
      <c r="AF2" s="121"/>
      <c r="AG2" s="121"/>
      <c r="AH2" s="121"/>
      <c r="AI2" s="121"/>
      <c r="AJ2" s="121"/>
    </row>
    <row r="3">
      <c r="A3" s="126" t="b">
        <v>0</v>
      </c>
      <c r="B3" s="171" t="s">
        <v>238</v>
      </c>
      <c r="C3" s="128"/>
      <c r="D3" s="129" t="s">
        <v>42</v>
      </c>
      <c r="E3" s="126">
        <f t="shared" ref="E3:E6" si="1">IF(D3="Not Relevant","",IF(D3="Good","",IF(D3="Bad",1.33,1)))</f>
        <v>1.33</v>
      </c>
      <c r="F3" s="130">
        <v>3.0</v>
      </c>
      <c r="G3" s="126" t="str">
        <f>IFERROR(__xludf.DUMMYFUNCTION("SPARKLINE(F3,{""charttype"",""bar"";""max"",3;""min"",1;""color1"",IF(F3=3,""#4078DD"",IF(F3=2,""#9CB7E9"",""#CED9EF""))})"),"")</f>
        <v/>
      </c>
      <c r="H3" s="126">
        <v>2.0</v>
      </c>
      <c r="I3" s="172" t="str">
        <f>IFERROR(__xludf.DUMMYFUNCTION("SPARKLINE(H3,{""charttype"",""bar"";""max"",3;""min"",1;""color1"",IF(H3=3,""#4078DD"",IF(H3=2,""#9CB7E9"",""#CED9EF""))})"),"")</f>
        <v/>
      </c>
      <c r="J3" s="126">
        <f t="shared" ref="J3:J6" si="2">IF(H3=1,3,IF(H3=2,2,1))</f>
        <v>2</v>
      </c>
      <c r="K3" s="100">
        <f t="shared" ref="K3:K6" si="3">ROUNDUP(((J3+F3)*E3),1)</f>
        <v>6.7</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63" t="b">
        <v>0</v>
      </c>
      <c r="B4" s="185" t="s">
        <v>158</v>
      </c>
      <c r="C4" s="135" t="s">
        <v>32</v>
      </c>
      <c r="D4" s="146" t="s">
        <v>49</v>
      </c>
      <c r="E4" s="63">
        <f t="shared" si="1"/>
        <v>1</v>
      </c>
      <c r="F4" s="147">
        <v>3.0</v>
      </c>
      <c r="G4" s="63" t="str">
        <f>IFERROR(__xludf.DUMMYFUNCTION("SPARKLINE(F4,{""charttype"",""bar"";""max"",3;""min"",1;""color1"",IF(F4=3,""#4078DD"",IF(F4=2,""#9CB7E9"",""#CED9EF""))})"),"")</f>
        <v/>
      </c>
      <c r="H4" s="63">
        <v>3.0</v>
      </c>
      <c r="I4" s="172" t="str">
        <f>IFERROR(__xludf.DUMMYFUNCTION("SPARKLINE(H4,{""charttype"",""bar"";""max"",3;""min"",1;""color1"",IF(H4=3,""#4078DD"",IF(H4=2,""#9CB7E9"",""#CED9EF""))})"),"")</f>
        <v/>
      </c>
      <c r="J4" s="63">
        <f t="shared" si="2"/>
        <v>1</v>
      </c>
      <c r="K4" s="58">
        <f t="shared" si="3"/>
        <v>4</v>
      </c>
      <c r="L4" s="63">
        <v>8.0</v>
      </c>
      <c r="M4" s="62" t="str">
        <f>IFERROR(__xludf.DUMMYFUNCTION("IF(A4=FALSE,SPARKLINE(K4:L4,{""charttype"",""bar"";""max"",8;""min"",0;""color1"",IF(K4&gt;=5,""green"",IF(K4&lt;=3,""orange"",""#C9C21D""));""color2"",""#eeeeee""}),""Done ✓"")"),"")</f>
        <v/>
      </c>
      <c r="N4" s="58"/>
      <c r="O4" s="58"/>
      <c r="P4" s="58"/>
      <c r="Q4" s="58"/>
      <c r="R4" s="58"/>
      <c r="S4" s="58"/>
      <c r="T4" s="58"/>
      <c r="U4" s="58"/>
      <c r="V4" s="58"/>
      <c r="W4" s="58"/>
      <c r="X4" s="58"/>
      <c r="Y4" s="58"/>
      <c r="Z4" s="58"/>
      <c r="AA4" s="58"/>
      <c r="AB4" s="58"/>
      <c r="AC4" s="58"/>
      <c r="AD4" s="58"/>
      <c r="AE4" s="58"/>
      <c r="AF4" s="58"/>
      <c r="AG4" s="58"/>
      <c r="AH4" s="58"/>
      <c r="AI4" s="58"/>
      <c r="AJ4" s="58"/>
    </row>
    <row r="5">
      <c r="A5" s="177" t="b">
        <v>0</v>
      </c>
      <c r="B5" s="178" t="s">
        <v>239</v>
      </c>
      <c r="C5" s="128"/>
      <c r="D5" s="179" t="s">
        <v>49</v>
      </c>
      <c r="E5" s="180">
        <f t="shared" si="1"/>
        <v>1</v>
      </c>
      <c r="F5" s="180">
        <v>3.0</v>
      </c>
      <c r="G5" s="181" t="str">
        <f>IFERROR(__xludf.DUMMYFUNCTION("SPARKLINE(F5,{""charttype"",""bar"";""max"",3;""min"",1;""color1"",IF(F5=3,""#4078DD"",IF(F5=2,""#9CB7E9"",""#CED9EF""))})"),"")</f>
        <v/>
      </c>
      <c r="H5" s="180">
        <v>3.0</v>
      </c>
      <c r="I5" s="172" t="str">
        <f>IFERROR(__xludf.DUMMYFUNCTION("SPARKLINE(H5,{""charttype"",""bar"";""max"",3;""min"",1;""color1"",IF(H5=3,""#4078DD"",IF(H5=2,""#9CB7E9"",""#CED9EF""))})"),"")</f>
        <v/>
      </c>
      <c r="J5" s="180">
        <f t="shared" si="2"/>
        <v>1</v>
      </c>
      <c r="K5" s="182">
        <f t="shared" si="3"/>
        <v>4</v>
      </c>
      <c r="L5" s="180">
        <v>8.0</v>
      </c>
      <c r="M5" s="183" t="str">
        <f>IFERROR(__xludf.DUMMYFUNCTION("IF(A5=FALSE,SPARKLINE(K5:L5,{""charttype"",""bar"";""max"",8;""min"",0;""color1"",IF(K5&gt;=5,""green"",IF(K5&lt;=3,""orange"",""#C9C21D""));""color2"",""#eeeeee""}),""Done ✓"")"),"")</f>
        <v/>
      </c>
      <c r="N5" s="184"/>
      <c r="O5" s="184"/>
      <c r="P5" s="184"/>
      <c r="Q5" s="184"/>
      <c r="R5" s="184"/>
      <c r="S5" s="184"/>
      <c r="T5" s="184"/>
      <c r="U5" s="184"/>
      <c r="V5" s="184"/>
      <c r="W5" s="184"/>
      <c r="X5" s="184"/>
      <c r="Y5" s="184"/>
      <c r="Z5" s="184"/>
      <c r="AA5" s="184"/>
      <c r="AB5" s="184"/>
      <c r="AC5" s="184"/>
      <c r="AD5" s="184"/>
      <c r="AE5" s="184"/>
      <c r="AF5" s="184"/>
      <c r="AG5" s="184"/>
      <c r="AH5" s="184"/>
      <c r="AI5" s="184"/>
      <c r="AJ5" s="184"/>
    </row>
    <row r="6">
      <c r="A6" s="186" t="b">
        <v>0</v>
      </c>
      <c r="B6" s="187" t="s">
        <v>240</v>
      </c>
      <c r="C6" s="128"/>
      <c r="D6" s="188" t="s">
        <v>49</v>
      </c>
      <c r="E6" s="186">
        <f t="shared" si="1"/>
        <v>1</v>
      </c>
      <c r="F6" s="189">
        <v>3.0</v>
      </c>
      <c r="G6" s="186" t="str">
        <f>IFERROR(__xludf.DUMMYFUNCTION("SPARKLINE(F6,{""charttype"",""bar"";""max"",3;""min"",1;""color1"",IF(F6=3,""#4078DD"",IF(F6=2,""#9CB7E9"",""#CED9EF""))})"),"")</f>
        <v/>
      </c>
      <c r="H6" s="186">
        <v>2.0</v>
      </c>
      <c r="I6" s="172" t="str">
        <f>IFERROR(__xludf.DUMMYFUNCTION("SPARKLINE(H6,{""charttype"",""bar"";""max"",3;""min"",1;""color1"",IF(H6=3,""#4078DD"",IF(H6=2,""#9CB7E9"",""#CED9EF""))})"),"")</f>
        <v/>
      </c>
      <c r="J6" s="186">
        <f t="shared" si="2"/>
        <v>2</v>
      </c>
      <c r="K6" s="190">
        <f t="shared" si="3"/>
        <v>5</v>
      </c>
      <c r="L6" s="186">
        <v>8.0</v>
      </c>
      <c r="M6" s="191" t="str">
        <f>IFERROR(__xludf.DUMMYFUNCTION("IF(A6=FALSE,SPARKLINE(K6:L6,{""charttype"",""bar"";""max"",8;""min"",0;""color1"",IF(K6&gt;=5,""green"",IF(K6&lt;=3,""orange"",""#C9C21D""));""color2"",""#eeeeee""}),""Done ✓"")"),"")</f>
        <v/>
      </c>
      <c r="N6" s="190"/>
      <c r="O6" s="190"/>
      <c r="P6" s="190"/>
      <c r="Q6" s="190"/>
      <c r="R6" s="190"/>
      <c r="S6" s="190"/>
      <c r="T6" s="190"/>
      <c r="U6" s="190"/>
      <c r="V6" s="190"/>
      <c r="W6" s="190"/>
      <c r="X6" s="190"/>
      <c r="Y6" s="190"/>
      <c r="Z6" s="190"/>
      <c r="AA6" s="190"/>
      <c r="AB6" s="190"/>
      <c r="AC6" s="190"/>
      <c r="AD6" s="190"/>
      <c r="AE6" s="190"/>
      <c r="AF6" s="190"/>
      <c r="AG6" s="190"/>
      <c r="AH6" s="190"/>
      <c r="AI6" s="190"/>
      <c r="AJ6" s="190"/>
    </row>
    <row r="7">
      <c r="A7" s="117" t="s">
        <v>162</v>
      </c>
      <c r="B7" s="118" t="s">
        <v>163</v>
      </c>
      <c r="C7" s="118"/>
      <c r="D7" s="119"/>
      <c r="E7" s="121"/>
      <c r="F7" s="122"/>
      <c r="G7" s="123"/>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row>
    <row r="8">
      <c r="A8" s="126" t="b">
        <v>0</v>
      </c>
      <c r="B8" s="192" t="s">
        <v>164</v>
      </c>
      <c r="C8" s="193" t="s">
        <v>32</v>
      </c>
      <c r="D8" s="194" t="s">
        <v>49</v>
      </c>
      <c r="E8" s="126">
        <f t="shared" ref="E8:E13" si="4">IF(D8="Not Relevant","",IF(D8="Good","",IF(D8="Bad",1.33,1)))</f>
        <v>1</v>
      </c>
      <c r="F8" s="130">
        <v>3.0</v>
      </c>
      <c r="G8" s="126" t="str">
        <f>IFERROR(__xludf.DUMMYFUNCTION("SPARKLINE(F8,{""charttype"",""bar"";""max"",3;""min"",1;""color1"",IF(F8=3,""#4078DD"",IF(F8=2,""#9CB7E9"",""#dddddd""))})"),"")</f>
        <v/>
      </c>
      <c r="H8" s="126">
        <v>1.0</v>
      </c>
      <c r="I8" s="172" t="str">
        <f>IFERROR(__xludf.DUMMYFUNCTION("SPARKLINE(H8,{""charttype"",""bar"";""max"",3;""min"",1;""color1"",IF(H8=3,""#4078DD"",IF(H8=2,""#9CB7E9"",""#CED9EF""))})"),"")</f>
        <v/>
      </c>
      <c r="J8" s="126">
        <f t="shared" ref="J8:J13" si="5">IF(H8=1,3,IF(H8=2,2,1))</f>
        <v>3</v>
      </c>
      <c r="K8" s="100">
        <f t="shared" ref="K8:K13" si="6">ROUNDUP(((J8+F8)*E8),1)</f>
        <v>6</v>
      </c>
      <c r="L8" s="126">
        <v>8.0</v>
      </c>
      <c r="M8" s="104" t="str">
        <f>IFERROR(__xludf.DUMMYFUNCTION("IF(A8=FALSE,SPARKLINE(K8:L8,{""charttype"",""bar"";""max"",8;""min"",0;""color1"",IF(K8&gt;=5,""green"",IF(K8&lt;=3,""orange"",""#C9C21D""));""color2"",""#eeeeee""}),""Done ✓"")"),"")</f>
        <v/>
      </c>
      <c r="N8" s="100"/>
      <c r="O8" s="100"/>
      <c r="P8" s="100"/>
      <c r="Q8" s="100"/>
      <c r="R8" s="100"/>
      <c r="S8" s="100"/>
      <c r="T8" s="100"/>
      <c r="U8" s="100"/>
      <c r="V8" s="100"/>
      <c r="W8" s="100"/>
      <c r="X8" s="100"/>
      <c r="Y8" s="100"/>
      <c r="Z8" s="100"/>
      <c r="AA8" s="100"/>
      <c r="AB8" s="100"/>
      <c r="AC8" s="100"/>
      <c r="AD8" s="100"/>
      <c r="AE8" s="100"/>
      <c r="AF8" s="100"/>
      <c r="AG8" s="100"/>
      <c r="AH8" s="100"/>
      <c r="AI8" s="100"/>
      <c r="AJ8" s="100"/>
    </row>
    <row r="9">
      <c r="A9" s="105" t="b">
        <v>0</v>
      </c>
      <c r="B9" s="195" t="s">
        <v>165</v>
      </c>
      <c r="C9" s="193" t="s">
        <v>32</v>
      </c>
      <c r="D9" s="196" t="s">
        <v>49</v>
      </c>
      <c r="E9" s="105">
        <f t="shared" si="4"/>
        <v>1</v>
      </c>
      <c r="F9" s="137">
        <v>3.0</v>
      </c>
      <c r="G9" s="105" t="str">
        <f>IFERROR(__xludf.DUMMYFUNCTION("SPARKLINE(F9,{""charttype"",""bar"";""max"",3;""min"",1;""color1"",IF(F9=3,""#4078DD"",IF(F9=2,""#9CB7E9"",""#dddddd""))})"),"")</f>
        <v/>
      </c>
      <c r="H9" s="105">
        <v>1.0</v>
      </c>
      <c r="I9" s="172" t="str">
        <f>IFERROR(__xludf.DUMMYFUNCTION("SPARKLINE(H9,{""charttype"",""bar"";""max"",3;""min"",1;""color1"",IF(H9=3,""#4078DD"",IF(H9=2,""#9CB7E9"",""#CED9EF""))})"),"")</f>
        <v/>
      </c>
      <c r="J9" s="105">
        <f t="shared" si="5"/>
        <v>3</v>
      </c>
      <c r="K9" s="45">
        <f t="shared" si="6"/>
        <v>6</v>
      </c>
      <c r="L9" s="105">
        <v>8.0</v>
      </c>
      <c r="M9" s="49" t="str">
        <f>IFERROR(__xludf.DUMMYFUNCTION("IF(A9=FALSE,SPARKLINE(K9:L9,{""charttype"",""bar"";""max"",8;""min"",0;""color1"",IF(K9&gt;=5,""green"",IF(K9&lt;=3,""orange"",""#C9C21D""));""color2"",""#eeeeee""}),""Done ✓"")"),"")</f>
        <v/>
      </c>
      <c r="N9" s="45"/>
      <c r="O9" s="45"/>
      <c r="P9" s="45"/>
      <c r="Q9" s="45"/>
      <c r="R9" s="45"/>
      <c r="S9" s="45"/>
      <c r="T9" s="45"/>
      <c r="U9" s="45"/>
      <c r="V9" s="45"/>
      <c r="W9" s="45"/>
      <c r="X9" s="45"/>
      <c r="Y9" s="45"/>
      <c r="Z9" s="45"/>
      <c r="AA9" s="45"/>
      <c r="AB9" s="45"/>
      <c r="AC9" s="45"/>
      <c r="AD9" s="45"/>
      <c r="AE9" s="45"/>
      <c r="AF9" s="45"/>
      <c r="AG9" s="45"/>
      <c r="AH9" s="45"/>
      <c r="AI9" s="45"/>
      <c r="AJ9" s="45"/>
    </row>
    <row r="10">
      <c r="A10" s="105" t="b">
        <v>0</v>
      </c>
      <c r="B10" s="195" t="s">
        <v>166</v>
      </c>
      <c r="C10" s="193" t="s">
        <v>32</v>
      </c>
      <c r="D10" s="196" t="s">
        <v>49</v>
      </c>
      <c r="E10" s="105">
        <f t="shared" si="4"/>
        <v>1</v>
      </c>
      <c r="F10" s="137">
        <v>2.0</v>
      </c>
      <c r="G10" s="105" t="str">
        <f>IFERROR(__xludf.DUMMYFUNCTION("SPARKLINE(F10,{""charttype"",""bar"";""max"",3;""min"",1;""color1"",IF(F10=3,""#4078DD"",IF(F10=2,""#9CB7E9"",""#dddddd""))})"),"")</f>
        <v/>
      </c>
      <c r="H10" s="105">
        <v>1.0</v>
      </c>
      <c r="I10" s="172" t="str">
        <f>IFERROR(__xludf.DUMMYFUNCTION("SPARKLINE(H10,{""charttype"",""bar"";""max"",3;""min"",1;""color1"",IF(H10=3,""#4078DD"",IF(H10=2,""#9CB7E9"",""#CED9EF""))})"),"")</f>
        <v/>
      </c>
      <c r="J10" s="105">
        <f t="shared" si="5"/>
        <v>3</v>
      </c>
      <c r="K10" s="45">
        <f t="shared" si="6"/>
        <v>5</v>
      </c>
      <c r="L10" s="105">
        <v>8.0</v>
      </c>
      <c r="M10" s="49" t="str">
        <f>IFERROR(__xludf.DUMMYFUNCTION("IF(A10=FALSE,SPARKLINE(K10:L10,{""charttype"",""bar"";""max"",8;""min"",0;""color1"",IF(K10&gt;=5,""green"",IF(K10&lt;=3,""orange"",""#C9C21D""));""color2"",""#eeeeee""}),""Done ✓"")"),"")</f>
        <v/>
      </c>
      <c r="N10" s="45"/>
      <c r="O10" s="45"/>
      <c r="P10" s="45"/>
      <c r="Q10" s="45"/>
      <c r="R10" s="45"/>
      <c r="S10" s="45"/>
      <c r="T10" s="45"/>
      <c r="U10" s="45"/>
      <c r="V10" s="45"/>
      <c r="W10" s="45"/>
      <c r="X10" s="45"/>
      <c r="Y10" s="45"/>
      <c r="Z10" s="45"/>
      <c r="AA10" s="45"/>
      <c r="AB10" s="45"/>
      <c r="AC10" s="45"/>
      <c r="AD10" s="45"/>
      <c r="AE10" s="45"/>
      <c r="AF10" s="45"/>
      <c r="AG10" s="45"/>
      <c r="AH10" s="45"/>
      <c r="AI10" s="45"/>
      <c r="AJ10" s="45"/>
    </row>
    <row r="11">
      <c r="A11" s="105" t="b">
        <v>0</v>
      </c>
      <c r="B11" s="197" t="s">
        <v>241</v>
      </c>
      <c r="C11" s="193" t="s">
        <v>32</v>
      </c>
      <c r="D11" s="196" t="s">
        <v>49</v>
      </c>
      <c r="E11" s="105">
        <f t="shared" si="4"/>
        <v>1</v>
      </c>
      <c r="F11" s="137">
        <v>3.0</v>
      </c>
      <c r="G11" s="105" t="str">
        <f>IFERROR(__xludf.DUMMYFUNCTION("SPARKLINE(F11,{""charttype"",""bar"";""max"",3;""min"",1;""color1"",IF(F11=3,""#4078DD"",IF(F11=2,""#9CB7E9"",""#dddddd""))})"),"")</f>
        <v/>
      </c>
      <c r="H11" s="105">
        <v>1.0</v>
      </c>
      <c r="I11" s="172" t="str">
        <f>IFERROR(__xludf.DUMMYFUNCTION("SPARKLINE(H11,{""charttype"",""bar"";""max"",3;""min"",1;""color1"",IF(H11=3,""#4078DD"",IF(H11=2,""#9CB7E9"",""#CED9EF""))})"),"")</f>
        <v/>
      </c>
      <c r="J11" s="105">
        <f t="shared" si="5"/>
        <v>3</v>
      </c>
      <c r="K11" s="45">
        <f t="shared" si="6"/>
        <v>6</v>
      </c>
      <c r="L11" s="105">
        <v>8.0</v>
      </c>
      <c r="M11" s="49" t="str">
        <f>IFERROR(__xludf.DUMMYFUNCTION("IF(A11=FALSE,SPARKLINE(K11:L11,{""charttype"",""bar"";""max"",8;""min"",0;""color1"",IF(K11&gt;=5,""green"",IF(K11&lt;=3,""orange"",""#C9C21D""));""color2"",""#eeeeee""}),""Done ✓"")"),"")</f>
        <v/>
      </c>
      <c r="N11" s="45"/>
      <c r="O11" s="45"/>
      <c r="P11" s="45"/>
      <c r="Q11" s="45"/>
      <c r="R11" s="45"/>
      <c r="S11" s="45"/>
      <c r="T11" s="45"/>
      <c r="U11" s="45"/>
      <c r="V11" s="45"/>
      <c r="W11" s="45"/>
      <c r="X11" s="45"/>
      <c r="Y11" s="45"/>
      <c r="Z11" s="45"/>
      <c r="AA11" s="45"/>
      <c r="AB11" s="45"/>
      <c r="AC11" s="45"/>
      <c r="AD11" s="45"/>
      <c r="AE11" s="45"/>
      <c r="AF11" s="45"/>
      <c r="AG11" s="45"/>
      <c r="AH11" s="45"/>
      <c r="AI11" s="45"/>
      <c r="AJ11" s="45"/>
    </row>
    <row r="12">
      <c r="A12" s="105" t="b">
        <v>0</v>
      </c>
      <c r="B12" s="197" t="s">
        <v>242</v>
      </c>
      <c r="C12" s="193" t="s">
        <v>32</v>
      </c>
      <c r="D12" s="196" t="s">
        <v>49</v>
      </c>
      <c r="E12" s="105">
        <f t="shared" si="4"/>
        <v>1</v>
      </c>
      <c r="F12" s="137">
        <v>3.0</v>
      </c>
      <c r="G12" s="105" t="str">
        <f>IFERROR(__xludf.DUMMYFUNCTION("SPARKLINE(F12,{""charttype"",""bar"";""max"",3;""min"",1;""color1"",IF(F12=3,""#4078DD"",IF(F12=2,""#9CB7E9"",""#dddddd""))})"),"")</f>
        <v/>
      </c>
      <c r="H12" s="105">
        <v>1.0</v>
      </c>
      <c r="I12" s="172" t="str">
        <f>IFERROR(__xludf.DUMMYFUNCTION("SPARKLINE(H12,{""charttype"",""bar"";""max"",3;""min"",1;""color1"",IF(H12=3,""#4078DD"",IF(H12=2,""#9CB7E9"",""#CED9EF""))})"),"")</f>
        <v/>
      </c>
      <c r="J12" s="105">
        <f t="shared" si="5"/>
        <v>3</v>
      </c>
      <c r="K12" s="45">
        <f t="shared" si="6"/>
        <v>6</v>
      </c>
      <c r="L12" s="105">
        <v>8.0</v>
      </c>
      <c r="M12" s="49" t="str">
        <f>IFERROR(__xludf.DUMMYFUNCTION("IF(A12=FALSE,SPARKLINE(K12:L12,{""charttype"",""bar"";""max"",8;""min"",0;""color1"",IF(K12&gt;=5,""green"",IF(K12&lt;=3,""orange"",""#C9C21D""));""color2"",""#eeeeee""}),""Done ✓"")"),"")</f>
        <v/>
      </c>
      <c r="N12" s="45"/>
      <c r="O12" s="45"/>
      <c r="P12" s="45"/>
      <c r="Q12" s="45"/>
      <c r="R12" s="45"/>
      <c r="S12" s="45"/>
      <c r="T12" s="45"/>
      <c r="U12" s="45"/>
      <c r="V12" s="45"/>
      <c r="W12" s="45"/>
      <c r="X12" s="45"/>
      <c r="Y12" s="45"/>
      <c r="Z12" s="45"/>
      <c r="AA12" s="45"/>
      <c r="AB12" s="45"/>
      <c r="AC12" s="45"/>
      <c r="AD12" s="45"/>
      <c r="AE12" s="45"/>
      <c r="AF12" s="45"/>
      <c r="AG12" s="45"/>
      <c r="AH12" s="45"/>
      <c r="AI12" s="45"/>
      <c r="AJ12" s="45"/>
    </row>
    <row r="13">
      <c r="A13" s="63" t="b">
        <v>0</v>
      </c>
      <c r="B13" s="198" t="s">
        <v>243</v>
      </c>
      <c r="C13" s="193" t="s">
        <v>32</v>
      </c>
      <c r="D13" s="199" t="s">
        <v>49</v>
      </c>
      <c r="E13" s="63">
        <f t="shared" si="4"/>
        <v>1</v>
      </c>
      <c r="F13" s="147">
        <v>3.0</v>
      </c>
      <c r="G13" s="63" t="str">
        <f>IFERROR(__xludf.DUMMYFUNCTION("SPARKLINE(F13,{""charttype"",""bar"";""max"",3;""min"",1;""color1"",IF(F13=3,""#4078DD"",IF(F13=2,""#9CB7E9"",""#dddddd""))})"),"")</f>
        <v/>
      </c>
      <c r="H13" s="63">
        <v>1.0</v>
      </c>
      <c r="I13" s="172" t="str">
        <f>IFERROR(__xludf.DUMMYFUNCTION("SPARKLINE(H13,{""charttype"",""bar"";""max"",3;""min"",1;""color1"",IF(H13=3,""#4078DD"",IF(H13=2,""#9CB7E9"",""#CED9EF""))})"),"")</f>
        <v/>
      </c>
      <c r="J13" s="63">
        <f t="shared" si="5"/>
        <v>3</v>
      </c>
      <c r="K13" s="58">
        <f t="shared" si="6"/>
        <v>6</v>
      </c>
      <c r="L13" s="63">
        <v>8.0</v>
      </c>
      <c r="M13" s="62" t="str">
        <f>IFERROR(__xludf.DUMMYFUNCTION("IF(A13=FALSE,SPARKLINE(K13:L13,{""charttype"",""bar"";""max"",8;""min"",0;""color1"",IF(K13&gt;=5,""green"",IF(K13&lt;=3,""orange"",""#C9C21D""));""color2"",""#eeeeee""}),""Done ✓"")"),"")</f>
        <v/>
      </c>
      <c r="N13" s="58"/>
      <c r="O13" s="58"/>
      <c r="P13" s="58"/>
      <c r="Q13" s="58"/>
      <c r="R13" s="58"/>
      <c r="S13" s="58"/>
      <c r="T13" s="58"/>
      <c r="U13" s="58"/>
      <c r="V13" s="58"/>
      <c r="W13" s="58"/>
      <c r="X13" s="58"/>
      <c r="Y13" s="58"/>
      <c r="Z13" s="58"/>
      <c r="AA13" s="58"/>
      <c r="AB13" s="58"/>
      <c r="AC13" s="58"/>
      <c r="AD13" s="58"/>
      <c r="AE13" s="58"/>
      <c r="AF13" s="58"/>
      <c r="AG13" s="58"/>
      <c r="AH13" s="58"/>
      <c r="AI13" s="58"/>
      <c r="AJ13" s="58"/>
    </row>
    <row r="14">
      <c r="A14" s="117" t="s">
        <v>170</v>
      </c>
      <c r="B14" s="200" t="s">
        <v>171</v>
      </c>
      <c r="C14" s="118"/>
      <c r="D14" s="201"/>
      <c r="E14" s="121"/>
      <c r="F14" s="122"/>
      <c r="G14" s="123"/>
      <c r="H14" s="123"/>
      <c r="I14" s="123"/>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row>
    <row r="15">
      <c r="A15" s="126" t="b">
        <v>0</v>
      </c>
      <c r="B15" s="202" t="s">
        <v>244</v>
      </c>
      <c r="C15" s="203" t="s">
        <v>32</v>
      </c>
      <c r="D15" s="204"/>
      <c r="E15" s="126">
        <f t="shared" ref="E15:E23" si="7">IF(D15="Not Relevant","",IF(D15="Good","",IF(D15="Bad",1.33,1)))</f>
        <v>1</v>
      </c>
      <c r="F15" s="130">
        <v>3.0</v>
      </c>
      <c r="G15" s="126" t="str">
        <f>IFERROR(__xludf.DUMMYFUNCTION("SPARKLINE(F15,{""charttype"",""bar"";""max"",3;""min"",1;""color1"",IF(F15=3,""#4078DD"",IF(F15=2,""#9CB7E9"",""#dddddd""))})"),"")</f>
        <v/>
      </c>
      <c r="H15" s="126">
        <v>2.0</v>
      </c>
      <c r="I15" s="172" t="str">
        <f>IFERROR(__xludf.DUMMYFUNCTION("SPARKLINE(H15,{""charttype"",""bar"";""max"",3;""min"",1;""color1"",IF(H15=3,""#4078DD"",IF(H15=2,""#9CB7E9"",""#CED9EF""))})"),"")</f>
        <v/>
      </c>
      <c r="J15" s="126">
        <f t="shared" ref="J15:J23" si="8">IF(H15=1,3,IF(H15=2,2,1))</f>
        <v>2</v>
      </c>
      <c r="K15" s="100">
        <f t="shared" ref="K15:K23" si="9">ROUNDUP(((J15+F15)*E15),1)</f>
        <v>5</v>
      </c>
      <c r="L15" s="126">
        <v>8.0</v>
      </c>
      <c r="M15" s="104" t="str">
        <f>IFERROR(__xludf.DUMMYFUNCTION("IF(A15=FALSE,SPARKLINE(K15:L15,{""charttype"",""bar"";""max"",8;""min"",0;""color1"",IF(K15&gt;=5,""green"",IF(K15&lt;=3,""orange"",""#C9C21D""));""color2"",""#eeeeee""}),""Done ✓"")"),"")</f>
        <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row>
    <row r="16">
      <c r="A16" s="105" t="b">
        <v>0</v>
      </c>
      <c r="B16" s="195" t="s">
        <v>172</v>
      </c>
      <c r="C16" s="193" t="s">
        <v>32</v>
      </c>
      <c r="D16" s="196" t="s">
        <v>49</v>
      </c>
      <c r="E16" s="105">
        <f t="shared" si="7"/>
        <v>1</v>
      </c>
      <c r="F16" s="137">
        <v>3.0</v>
      </c>
      <c r="G16" s="105" t="str">
        <f>IFERROR(__xludf.DUMMYFUNCTION("SPARKLINE(F16,{""charttype"",""bar"";""max"",3;""min"",1;""color1"",IF(F16=3,""#4078DD"",IF(F16=2,""#9CB7E9"",""#dddddd""))})"),"")</f>
        <v/>
      </c>
      <c r="H16" s="105">
        <v>2.0</v>
      </c>
      <c r="I16" s="172" t="str">
        <f>IFERROR(__xludf.DUMMYFUNCTION("SPARKLINE(H16,{""charttype"",""bar"";""max"",3;""min"",1;""color1"",IF(H16=3,""#4078DD"",IF(H16=2,""#9CB7E9"",""#CED9EF""))})"),"")</f>
        <v/>
      </c>
      <c r="J16" s="105">
        <f t="shared" si="8"/>
        <v>2</v>
      </c>
      <c r="K16" s="45">
        <f t="shared" si="9"/>
        <v>5</v>
      </c>
      <c r="L16" s="105">
        <v>8.0</v>
      </c>
      <c r="M16" s="49" t="str">
        <f>IFERROR(__xludf.DUMMYFUNCTION("IF(A16=FALSE,SPARKLINE(K16:L16,{""charttype"",""bar"";""max"",8;""min"",0;""color1"",IF(K16&gt;=5,""green"",IF(K16&lt;=3,""orange"",""#C9C21D""));""color2"",""#eeeeee""}),""Done ✓"")"),"")</f>
        <v/>
      </c>
      <c r="N16" s="45"/>
      <c r="O16" s="45"/>
      <c r="P16" s="45"/>
      <c r="Q16" s="45"/>
      <c r="R16" s="45"/>
      <c r="S16" s="45"/>
      <c r="T16" s="45"/>
      <c r="U16" s="45"/>
      <c r="V16" s="45"/>
      <c r="W16" s="45"/>
      <c r="X16" s="45"/>
      <c r="Y16" s="45"/>
      <c r="Z16" s="45"/>
      <c r="AA16" s="45"/>
      <c r="AB16" s="45"/>
      <c r="AC16" s="45"/>
      <c r="AD16" s="45"/>
      <c r="AE16" s="45"/>
      <c r="AF16" s="45"/>
      <c r="AG16" s="45"/>
      <c r="AH16" s="45"/>
      <c r="AI16" s="45"/>
      <c r="AJ16" s="45"/>
    </row>
    <row r="17">
      <c r="A17" s="105" t="b">
        <v>0</v>
      </c>
      <c r="B17" s="195" t="s">
        <v>173</v>
      </c>
      <c r="C17" s="193" t="s">
        <v>32</v>
      </c>
      <c r="D17" s="196" t="s">
        <v>42</v>
      </c>
      <c r="E17" s="105">
        <f t="shared" si="7"/>
        <v>1.33</v>
      </c>
      <c r="F17" s="137">
        <v>2.0</v>
      </c>
      <c r="G17" s="105" t="str">
        <f>IFERROR(__xludf.DUMMYFUNCTION("SPARKLINE(F17,{""charttype"",""bar"";""max"",3;""min"",1;""color1"",IF(F17=3,""#4078DD"",IF(F17=2,""#9CB7E9"",""#dddddd""))})"),"")</f>
        <v/>
      </c>
      <c r="H17" s="105">
        <v>2.0</v>
      </c>
      <c r="I17" s="172" t="str">
        <f>IFERROR(__xludf.DUMMYFUNCTION("SPARKLINE(H17,{""charttype"",""bar"";""max"",3;""min"",1;""color1"",IF(H17=3,""#4078DD"",IF(H17=2,""#9CB7E9"",""#CED9EF""))})"),"")</f>
        <v/>
      </c>
      <c r="J17" s="105">
        <f t="shared" si="8"/>
        <v>2</v>
      </c>
      <c r="K17" s="45">
        <f t="shared" si="9"/>
        <v>5.4</v>
      </c>
      <c r="L17" s="105">
        <v>8.0</v>
      </c>
      <c r="M17" s="49" t="str">
        <f>IFERROR(__xludf.DUMMYFUNCTION("IF(A17=FALSE,SPARKLINE(K17:L17,{""charttype"",""bar"";""max"",8;""min"",0;""color1"",IF(K17&gt;=5,""green"",IF(K17&lt;=3,""orange"",""#C9C21D""));""color2"",""#eeeeee""}),""Done ✓"")"),"")</f>
        <v/>
      </c>
      <c r="N17" s="45"/>
      <c r="O17" s="45"/>
      <c r="P17" s="45"/>
      <c r="Q17" s="45"/>
      <c r="R17" s="45"/>
      <c r="S17" s="45"/>
      <c r="T17" s="45"/>
      <c r="U17" s="45"/>
      <c r="V17" s="45"/>
      <c r="W17" s="45"/>
      <c r="X17" s="45"/>
      <c r="Y17" s="45"/>
      <c r="Z17" s="45"/>
      <c r="AA17" s="45"/>
      <c r="AB17" s="45"/>
      <c r="AC17" s="45"/>
      <c r="AD17" s="45"/>
      <c r="AE17" s="45"/>
      <c r="AF17" s="45"/>
      <c r="AG17" s="45"/>
      <c r="AH17" s="45"/>
      <c r="AI17" s="45"/>
      <c r="AJ17" s="45"/>
    </row>
    <row r="18">
      <c r="A18" s="105" t="b">
        <v>0</v>
      </c>
      <c r="B18" s="195" t="s">
        <v>174</v>
      </c>
      <c r="C18" s="193" t="s">
        <v>32</v>
      </c>
      <c r="D18" s="196" t="s">
        <v>42</v>
      </c>
      <c r="E18" s="105">
        <f t="shared" si="7"/>
        <v>1.33</v>
      </c>
      <c r="F18" s="137">
        <v>3.0</v>
      </c>
      <c r="G18" s="105" t="str">
        <f>IFERROR(__xludf.DUMMYFUNCTION("SPARKLINE(F18,{""charttype"",""bar"";""max"",3;""min"",1;""color1"",IF(F18=3,""#4078DD"",IF(F18=2,""#9CB7E9"",""#dddddd""))})"),"")</f>
        <v/>
      </c>
      <c r="H18" s="105">
        <v>2.0</v>
      </c>
      <c r="I18" s="172" t="str">
        <f>IFERROR(__xludf.DUMMYFUNCTION("SPARKLINE(H18,{""charttype"",""bar"";""max"",3;""min"",1;""color1"",IF(H18=3,""#4078DD"",IF(H18=2,""#9CB7E9"",""#CED9EF""))})"),"")</f>
        <v/>
      </c>
      <c r="J18" s="105">
        <f t="shared" si="8"/>
        <v>2</v>
      </c>
      <c r="K18" s="45">
        <f t="shared" si="9"/>
        <v>6.7</v>
      </c>
      <c r="L18" s="105">
        <v>8.0</v>
      </c>
      <c r="M18" s="49" t="str">
        <f>IFERROR(__xludf.DUMMYFUNCTION("IF(A18=FALSE,SPARKLINE(K18:L18,{""charttype"",""bar"";""max"",8;""min"",0;""color1"",IF(K18&gt;=5,""green"",IF(K18&lt;=3,""orange"",""#C9C21D""));""color2"",""#eeeeee""}),""Done ✓"")"),"")</f>
        <v/>
      </c>
      <c r="N18" s="45"/>
      <c r="O18" s="45"/>
      <c r="P18" s="45"/>
      <c r="Q18" s="45"/>
      <c r="R18" s="45"/>
      <c r="S18" s="45"/>
      <c r="T18" s="45"/>
      <c r="U18" s="45"/>
      <c r="V18" s="45"/>
      <c r="W18" s="45"/>
      <c r="X18" s="45"/>
      <c r="Y18" s="45"/>
      <c r="Z18" s="45"/>
      <c r="AA18" s="45"/>
      <c r="AB18" s="45"/>
      <c r="AC18" s="45"/>
      <c r="AD18" s="45"/>
      <c r="AE18" s="45"/>
      <c r="AF18" s="45"/>
      <c r="AG18" s="45"/>
      <c r="AH18" s="45"/>
      <c r="AI18" s="45"/>
      <c r="AJ18" s="45"/>
    </row>
    <row r="19">
      <c r="A19" s="105" t="b">
        <v>0</v>
      </c>
      <c r="B19" s="205" t="s">
        <v>175</v>
      </c>
      <c r="C19" s="193" t="s">
        <v>32</v>
      </c>
      <c r="D19" s="194" t="s">
        <v>49</v>
      </c>
      <c r="E19" s="105">
        <f t="shared" si="7"/>
        <v>1</v>
      </c>
      <c r="F19" s="137">
        <v>3.0</v>
      </c>
      <c r="G19" s="105" t="str">
        <f>IFERROR(__xludf.DUMMYFUNCTION("SPARKLINE(F19,{""charttype"",""bar"";""max"",3;""min"",1;""color1"",IF(F19=3,""#4078DD"",IF(F19=2,""#9CB7E9"",""#CED9EF""))})"),"")</f>
        <v/>
      </c>
      <c r="H19" s="105">
        <v>3.0</v>
      </c>
      <c r="I19" s="172" t="str">
        <f>IFERROR(__xludf.DUMMYFUNCTION("SPARKLINE(H19,{""charttype"",""bar"";""max"",3;""min"",1;""color1"",IF(H19=3,""#4078DD"",IF(H19=2,""#9CB7E9"",""#CED9EF""))})"),"")</f>
        <v/>
      </c>
      <c r="J19" s="105">
        <f t="shared" si="8"/>
        <v>1</v>
      </c>
      <c r="K19" s="45">
        <f t="shared" si="9"/>
        <v>4</v>
      </c>
      <c r="L19" s="105">
        <v>8.0</v>
      </c>
      <c r="M19" s="49" t="str">
        <f>IFERROR(__xludf.DUMMYFUNCTION("IF(A19=FALSE,SPARKLINE(K19:L19,{""charttype"",""bar"";""max"",8;""min"",0;""color1"",IF(K19&gt;=5,""green"",IF(K19&lt;=3,""orange"",""#C9C21D""));""color2"",""#eeeeee""}),""Done ✓"")"),"")</f>
        <v/>
      </c>
      <c r="N19" s="45"/>
      <c r="O19" s="45"/>
      <c r="P19" s="45"/>
      <c r="Q19" s="45"/>
      <c r="R19" s="45"/>
      <c r="S19" s="45"/>
      <c r="T19" s="45"/>
      <c r="U19" s="45"/>
      <c r="V19" s="45"/>
      <c r="W19" s="45"/>
      <c r="X19" s="45"/>
      <c r="Y19" s="45"/>
      <c r="Z19" s="45"/>
      <c r="AA19" s="45"/>
      <c r="AB19" s="45"/>
      <c r="AC19" s="45"/>
      <c r="AD19" s="45"/>
      <c r="AE19" s="45"/>
      <c r="AF19" s="45"/>
      <c r="AG19" s="45"/>
      <c r="AH19" s="45"/>
      <c r="AI19" s="45"/>
      <c r="AJ19" s="45"/>
    </row>
    <row r="20">
      <c r="A20" s="105" t="b">
        <v>0</v>
      </c>
      <c r="B20" s="195" t="s">
        <v>176</v>
      </c>
      <c r="C20" s="193" t="s">
        <v>32</v>
      </c>
      <c r="D20" s="196" t="s">
        <v>42</v>
      </c>
      <c r="E20" s="105">
        <f t="shared" si="7"/>
        <v>1.33</v>
      </c>
      <c r="F20" s="137">
        <v>3.0</v>
      </c>
      <c r="G20" s="105" t="str">
        <f>IFERROR(__xludf.DUMMYFUNCTION("SPARKLINE(F20,{""charttype"",""bar"";""max"",3;""min"",1;""color1"",IF(F20=3,""#4078DD"",IF(F20=2,""#9CB7E9"",""#CED9EF""))})"),"")</f>
        <v/>
      </c>
      <c r="H20" s="105">
        <v>3.0</v>
      </c>
      <c r="I20" s="172" t="str">
        <f>IFERROR(__xludf.DUMMYFUNCTION("SPARKLINE(H20,{""charttype"",""bar"";""max"",3;""min"",1;""color1"",IF(H20=3,""#4078DD"",IF(H20=2,""#9CB7E9"",""#CED9EF""))})"),"")</f>
        <v/>
      </c>
      <c r="J20" s="105">
        <f t="shared" si="8"/>
        <v>1</v>
      </c>
      <c r="K20" s="45">
        <f t="shared" si="9"/>
        <v>5.4</v>
      </c>
      <c r="L20" s="105">
        <v>8.0</v>
      </c>
      <c r="M20" s="49" t="str">
        <f>IFERROR(__xludf.DUMMYFUNCTION("IF(A20=FALSE,SPARKLINE(K20:L20,{""charttype"",""bar"";""max"",8;""min"",0;""color1"",IF(K20&gt;=5,""green"",IF(K20&lt;=3,""orange"",""#C9C21D""));""color2"",""#eeeeee""}),""Done ✓"")"),"")</f>
        <v/>
      </c>
      <c r="N20" s="45"/>
      <c r="O20" s="45"/>
      <c r="P20" s="45"/>
      <c r="Q20" s="45"/>
      <c r="R20" s="45"/>
      <c r="S20" s="45"/>
      <c r="T20" s="45"/>
      <c r="U20" s="45"/>
      <c r="V20" s="45"/>
      <c r="W20" s="45"/>
      <c r="X20" s="45"/>
      <c r="Y20" s="45"/>
      <c r="Z20" s="45"/>
      <c r="AA20" s="45"/>
      <c r="AB20" s="45"/>
      <c r="AC20" s="45"/>
      <c r="AD20" s="45"/>
      <c r="AE20" s="45"/>
      <c r="AF20" s="45"/>
      <c r="AG20" s="45"/>
      <c r="AH20" s="45"/>
      <c r="AI20" s="45"/>
      <c r="AJ20" s="45"/>
    </row>
    <row r="21">
      <c r="A21" s="105" t="b">
        <v>0</v>
      </c>
      <c r="B21" s="195" t="s">
        <v>177</v>
      </c>
      <c r="C21" s="193" t="s">
        <v>32</v>
      </c>
      <c r="D21" s="196" t="s">
        <v>49</v>
      </c>
      <c r="E21" s="105">
        <f t="shared" si="7"/>
        <v>1</v>
      </c>
      <c r="F21" s="137">
        <v>3.0</v>
      </c>
      <c r="G21" s="105" t="str">
        <f>IFERROR(__xludf.DUMMYFUNCTION("SPARKLINE(F21,{""charttype"",""bar"";""max"",3;""min"",1;""color1"",IF(F21=3,""#4078DD"",IF(F21=2,""#9CB7E9"",""#CED9EF""))})"),"")</f>
        <v/>
      </c>
      <c r="H21" s="105">
        <v>2.0</v>
      </c>
      <c r="I21" s="172" t="str">
        <f>IFERROR(__xludf.DUMMYFUNCTION("SPARKLINE(H21,{""charttype"",""bar"";""max"",3;""min"",1;""color1"",IF(H21=3,""#4078DD"",IF(H21=2,""#9CB7E9"",""#CED9EF""))})"),"")</f>
        <v/>
      </c>
      <c r="J21" s="105">
        <f t="shared" si="8"/>
        <v>2</v>
      </c>
      <c r="K21" s="45">
        <f t="shared" si="9"/>
        <v>5</v>
      </c>
      <c r="L21" s="105">
        <v>8.0</v>
      </c>
      <c r="M21" s="49" t="str">
        <f>IFERROR(__xludf.DUMMYFUNCTION("IF(A21=FALSE,SPARKLINE(K21:L21,{""charttype"",""bar"";""max"",8;""min"",0;""color1"",IF(K21&gt;=5,""green"",IF(K21&lt;=3,""orange"",""#C9C21D""));""color2"",""#eeeeee""}),""Done ✓"")"),"")</f>
        <v/>
      </c>
      <c r="N21" s="45"/>
      <c r="O21" s="45"/>
      <c r="P21" s="45"/>
      <c r="Q21" s="45"/>
      <c r="R21" s="45"/>
      <c r="S21" s="45"/>
      <c r="T21" s="45"/>
      <c r="U21" s="45"/>
      <c r="V21" s="45"/>
      <c r="W21" s="45"/>
      <c r="X21" s="45"/>
      <c r="Y21" s="45"/>
      <c r="Z21" s="45"/>
      <c r="AA21" s="45"/>
      <c r="AB21" s="45"/>
      <c r="AC21" s="45"/>
      <c r="AD21" s="45"/>
      <c r="AE21" s="45"/>
      <c r="AF21" s="45"/>
      <c r="AG21" s="45"/>
      <c r="AH21" s="45"/>
      <c r="AI21" s="45"/>
      <c r="AJ21" s="45"/>
    </row>
    <row r="22">
      <c r="A22" s="105" t="b">
        <v>0</v>
      </c>
      <c r="B22" s="195" t="s">
        <v>178</v>
      </c>
      <c r="C22" s="193" t="s">
        <v>32</v>
      </c>
      <c r="D22" s="196" t="s">
        <v>42</v>
      </c>
      <c r="E22" s="105">
        <f t="shared" si="7"/>
        <v>1.33</v>
      </c>
      <c r="F22" s="137">
        <v>3.0</v>
      </c>
      <c r="G22" s="105" t="str">
        <f>IFERROR(__xludf.DUMMYFUNCTION("SPARKLINE(F22,{""charttype"",""bar"";""max"",3;""min"",1;""color1"",IF(F22=3,""#4078DD"",IF(F22=2,""#9CB7E9"",""#CED9EF""))})"),"")</f>
        <v/>
      </c>
      <c r="H22" s="105">
        <v>2.0</v>
      </c>
      <c r="I22" s="172" t="str">
        <f>IFERROR(__xludf.DUMMYFUNCTION("SPARKLINE(H22,{""charttype"",""bar"";""max"",3;""min"",1;""color1"",IF(H22=3,""#4078DD"",IF(H22=2,""#9CB7E9"",""#CED9EF""))})"),"")</f>
        <v/>
      </c>
      <c r="J22" s="105">
        <f t="shared" si="8"/>
        <v>2</v>
      </c>
      <c r="K22" s="45">
        <f t="shared" si="9"/>
        <v>6.7</v>
      </c>
      <c r="L22" s="105">
        <v>8.0</v>
      </c>
      <c r="M22" s="49" t="str">
        <f>IFERROR(__xludf.DUMMYFUNCTION("IF(A22=FALSE,SPARKLINE(K22:L22,{""charttype"",""bar"";""max"",8;""min"",0;""color1"",IF(K22&gt;=5,""green"",IF(K22&lt;=3,""orange"",""#C9C21D""));""color2"",""#eeeeee""}),""Done ✓"")"),"")</f>
        <v/>
      </c>
      <c r="N22" s="45"/>
      <c r="O22" s="45"/>
      <c r="P22" s="45"/>
      <c r="Q22" s="45"/>
      <c r="R22" s="45"/>
      <c r="S22" s="45"/>
      <c r="T22" s="45"/>
      <c r="U22" s="45"/>
      <c r="V22" s="45"/>
      <c r="W22" s="45"/>
      <c r="X22" s="45"/>
      <c r="Y22" s="45"/>
      <c r="Z22" s="45"/>
      <c r="AA22" s="45"/>
      <c r="AB22" s="45"/>
      <c r="AC22" s="45"/>
      <c r="AD22" s="45"/>
      <c r="AE22" s="45"/>
      <c r="AF22" s="45"/>
      <c r="AG22" s="45"/>
      <c r="AH22" s="45"/>
      <c r="AI22" s="45"/>
      <c r="AJ22" s="45"/>
    </row>
    <row r="23">
      <c r="A23" s="63" t="b">
        <v>0</v>
      </c>
      <c r="B23" s="198" t="s">
        <v>179</v>
      </c>
      <c r="C23" s="128"/>
      <c r="D23" s="199" t="s">
        <v>49</v>
      </c>
      <c r="E23" s="63">
        <f t="shared" si="7"/>
        <v>1</v>
      </c>
      <c r="F23" s="147">
        <v>3.0</v>
      </c>
      <c r="G23" s="63" t="str">
        <f>IFERROR(__xludf.DUMMYFUNCTION("SPARKLINE(F23,{""charttype"",""bar"";""max"",3;""min"",1;""color1"",IF(F23=3,""#4078DD"",IF(F23=2,""#9CB7E9"",""#CED9EF""))})"),"")</f>
        <v/>
      </c>
      <c r="H23" s="63">
        <v>2.0</v>
      </c>
      <c r="I23" s="172" t="str">
        <f>IFERROR(__xludf.DUMMYFUNCTION("SPARKLINE(H23,{""charttype"",""bar"";""max"",3;""min"",1;""color1"",IF(H23=3,""#4078DD"",IF(H23=2,""#9CB7E9"",""#CED9EF""))})"),"")</f>
        <v/>
      </c>
      <c r="J23" s="63">
        <f t="shared" si="8"/>
        <v>2</v>
      </c>
      <c r="K23" s="58">
        <f t="shared" si="9"/>
        <v>5</v>
      </c>
      <c r="L23" s="63">
        <v>8.0</v>
      </c>
      <c r="M23" s="62" t="str">
        <f>IFERROR(__xludf.DUMMYFUNCTION("IF(A23=FALSE,SPARKLINE(K23:L23,{""charttype"",""bar"";""max"",8;""min"",0;""color1"",IF(K23&gt;=5,""green"",IF(K23&lt;=3,""orange"",""#C9C21D""));""color2"",""#eeeeee""}),""Done ✓"")"),"")</f>
        <v/>
      </c>
      <c r="N23" s="58"/>
      <c r="O23" s="58"/>
      <c r="P23" s="58"/>
      <c r="Q23" s="58"/>
      <c r="R23" s="58"/>
      <c r="S23" s="58"/>
      <c r="T23" s="58"/>
      <c r="U23" s="58"/>
      <c r="V23" s="58"/>
      <c r="W23" s="58"/>
      <c r="X23" s="58"/>
      <c r="Y23" s="58"/>
      <c r="Z23" s="58"/>
      <c r="AA23" s="58"/>
      <c r="AB23" s="58"/>
      <c r="AC23" s="58"/>
      <c r="AD23" s="58"/>
      <c r="AE23" s="58"/>
      <c r="AF23" s="58"/>
      <c r="AG23" s="58"/>
      <c r="AH23" s="58"/>
      <c r="AI23" s="58"/>
      <c r="AJ23" s="58"/>
    </row>
    <row r="24">
      <c r="A24" s="117" t="s">
        <v>180</v>
      </c>
      <c r="B24" s="118" t="s">
        <v>181</v>
      </c>
      <c r="C24" s="118"/>
      <c r="D24" s="119"/>
      <c r="E24" s="121"/>
      <c r="F24" s="122"/>
      <c r="G24" s="123"/>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row>
    <row r="25">
      <c r="A25" s="126" t="b">
        <v>0</v>
      </c>
      <c r="B25" s="192" t="s">
        <v>182</v>
      </c>
      <c r="C25" s="193" t="s">
        <v>32</v>
      </c>
      <c r="D25" s="194" t="s">
        <v>49</v>
      </c>
      <c r="E25" s="126">
        <f t="shared" ref="E25:E47" si="10">IF(D25="Not Relevant","",IF(D25="Good","",IF(D25="Bad",1.33,1)))</f>
        <v>1</v>
      </c>
      <c r="F25" s="130">
        <v>3.0</v>
      </c>
      <c r="G25" s="126" t="str">
        <f>IFERROR(__xludf.DUMMYFUNCTION("SPARKLINE(F25,{""charttype"",""bar"";""max"",3;""min"",1;""color1"",IF(F25=3,""#4078DD"",IF(F25=2,""#9CB7E9"",""#CED9EF""))})"),"")</f>
        <v/>
      </c>
      <c r="H25" s="126">
        <v>1.0</v>
      </c>
      <c r="I25" s="172" t="str">
        <f>IFERROR(__xludf.DUMMYFUNCTION("SPARKLINE(H25,{""charttype"",""bar"";""max"",3;""min"",1;""color1"",IF(H25=3,""#4078DD"",IF(H25=2,""#9CB7E9"",""#CED9EF""))})"),"")</f>
        <v/>
      </c>
      <c r="J25" s="126">
        <f t="shared" ref="J25:J47" si="11">IF(H25=1,3,IF(H25=2,2,1))</f>
        <v>3</v>
      </c>
      <c r="K25" s="100">
        <f t="shared" ref="K25:K47" si="12">ROUNDUP(((J25+F25)*E25),1)</f>
        <v>6</v>
      </c>
      <c r="L25" s="126">
        <v>8.0</v>
      </c>
      <c r="M25" s="104" t="str">
        <f>IFERROR(__xludf.DUMMYFUNCTION("IF(A25=FALSE,SPARKLINE(K25:L25,{""charttype"",""bar"";""max"",8;""min"",0;""color1"",IF(K25&gt;=5,""green"",IF(K25&lt;=3,""orange"",""#C9C21D""));""color2"",""#eeeeee""}),""Done ✓"")"),"")</f>
        <v/>
      </c>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row>
    <row r="26">
      <c r="A26" s="105" t="b">
        <v>0</v>
      </c>
      <c r="B26" s="197" t="s">
        <v>183</v>
      </c>
      <c r="C26" s="193" t="s">
        <v>32</v>
      </c>
      <c r="D26" s="194" t="s">
        <v>49</v>
      </c>
      <c r="E26" s="126">
        <f t="shared" si="10"/>
        <v>1</v>
      </c>
      <c r="F26" s="137">
        <v>3.0</v>
      </c>
      <c r="G26" s="105" t="str">
        <f>IFERROR(__xludf.DUMMYFUNCTION("SPARKLINE(F26,{""charttype"",""bar"";""max"",3;""min"",1;""color1"",IF(F26=3,""#4078DD"",IF(F26=2,""#9CB7E9"",""#CED9EF""))})"),"")</f>
        <v/>
      </c>
      <c r="H26" s="105">
        <v>1.0</v>
      </c>
      <c r="I26" s="172" t="str">
        <f>IFERROR(__xludf.DUMMYFUNCTION("SPARKLINE(H26,{""charttype"",""bar"";""max"",3;""min"",1;""color1"",IF(H26=3,""#4078DD"",IF(H26=2,""#9CB7E9"",""#CED9EF""))})"),"")</f>
        <v/>
      </c>
      <c r="J26" s="105">
        <f t="shared" si="11"/>
        <v>3</v>
      </c>
      <c r="K26" s="45">
        <f t="shared" si="12"/>
        <v>6</v>
      </c>
      <c r="L26" s="105">
        <v>8.0</v>
      </c>
      <c r="M26" s="49" t="str">
        <f>IFERROR(__xludf.DUMMYFUNCTION("IF(A26=FALSE,SPARKLINE(K26:L26,{""charttype"",""bar"";""max"",8;""min"",0;""color1"",IF(K26&gt;=5,""green"",IF(K26&lt;=3,""orange"",""#C9C21D""));""color2"",""#eeeeee""}),""Done ✓"")"),"")</f>
        <v/>
      </c>
      <c r="N26" s="45"/>
      <c r="O26" s="45"/>
      <c r="P26" s="45"/>
      <c r="Q26" s="45"/>
      <c r="R26" s="45"/>
      <c r="S26" s="45"/>
      <c r="T26" s="45"/>
      <c r="U26" s="45"/>
      <c r="V26" s="45"/>
      <c r="W26" s="45"/>
      <c r="X26" s="45"/>
      <c r="Y26" s="45"/>
      <c r="Z26" s="45"/>
      <c r="AA26" s="45"/>
      <c r="AB26" s="45"/>
      <c r="AC26" s="45"/>
      <c r="AD26" s="45"/>
      <c r="AE26" s="45"/>
      <c r="AF26" s="45"/>
      <c r="AG26" s="45"/>
      <c r="AH26" s="45"/>
      <c r="AI26" s="45"/>
      <c r="AJ26" s="45"/>
    </row>
    <row r="27">
      <c r="A27" s="105" t="b">
        <v>0</v>
      </c>
      <c r="B27" s="195" t="s">
        <v>184</v>
      </c>
      <c r="C27" s="193" t="s">
        <v>32</v>
      </c>
      <c r="D27" s="194" t="s">
        <v>42</v>
      </c>
      <c r="E27" s="126">
        <f t="shared" si="10"/>
        <v>1.33</v>
      </c>
      <c r="F27" s="137">
        <v>3.0</v>
      </c>
      <c r="G27" s="105" t="str">
        <f>IFERROR(__xludf.DUMMYFUNCTION("SPARKLINE(F27,{""charttype"",""bar"";""max"",3;""min"",1;""color1"",IF(F27=3,""#4078DD"",IF(F27=2,""#9CB7E9"",""#CED9EF""))})"),"")</f>
        <v/>
      </c>
      <c r="H27" s="105">
        <v>1.0</v>
      </c>
      <c r="I27" s="172" t="str">
        <f>IFERROR(__xludf.DUMMYFUNCTION("SPARKLINE(H27,{""charttype"",""bar"";""max"",3;""min"",1;""color1"",IF(H27=3,""#4078DD"",IF(H27=2,""#9CB7E9"",""#CED9EF""))})"),"")</f>
        <v/>
      </c>
      <c r="J27" s="105">
        <f t="shared" si="11"/>
        <v>3</v>
      </c>
      <c r="K27" s="45">
        <f t="shared" si="12"/>
        <v>8</v>
      </c>
      <c r="L27" s="105">
        <v>8.0</v>
      </c>
      <c r="M27" s="49" t="str">
        <f>IFERROR(__xludf.DUMMYFUNCTION("IF(A27=FALSE,SPARKLINE(K27:L27,{""charttype"",""bar"";""max"",8;""min"",0;""color1"",IF(K27&gt;=5,""green"",IF(K27&lt;=3,""orange"",""#C9C21D""));""color2"",""#eeeeee""}),""Done ✓"")"),"")</f>
        <v/>
      </c>
      <c r="N27" s="45"/>
      <c r="O27" s="45"/>
      <c r="P27" s="45"/>
      <c r="Q27" s="45"/>
      <c r="R27" s="45"/>
      <c r="S27" s="45"/>
      <c r="T27" s="45"/>
      <c r="U27" s="45"/>
      <c r="V27" s="45"/>
      <c r="W27" s="45"/>
      <c r="X27" s="45"/>
      <c r="Y27" s="45"/>
      <c r="Z27" s="45"/>
      <c r="AA27" s="45"/>
      <c r="AB27" s="45"/>
      <c r="AC27" s="45"/>
      <c r="AD27" s="45"/>
      <c r="AE27" s="45"/>
      <c r="AF27" s="45"/>
      <c r="AG27" s="45"/>
      <c r="AH27" s="45"/>
      <c r="AI27" s="45"/>
      <c r="AJ27" s="45"/>
    </row>
    <row r="28">
      <c r="A28" s="105" t="b">
        <v>0</v>
      </c>
      <c r="B28" s="197" t="s">
        <v>185</v>
      </c>
      <c r="C28" s="128"/>
      <c r="D28" s="194" t="s">
        <v>42</v>
      </c>
      <c r="E28" s="126">
        <f t="shared" si="10"/>
        <v>1.33</v>
      </c>
      <c r="F28" s="137">
        <v>3.0</v>
      </c>
      <c r="G28" s="105" t="str">
        <f>IFERROR(__xludf.DUMMYFUNCTION("SPARKLINE(F28,{""charttype"",""bar"";""max"",3;""min"",1;""color1"",IF(F28=3,""#4078DD"",IF(F28=2,""#9CB7E9"",""#CED9EF""))})"),"")</f>
        <v/>
      </c>
      <c r="H28" s="105">
        <v>1.0</v>
      </c>
      <c r="I28" s="172" t="str">
        <f>IFERROR(__xludf.DUMMYFUNCTION("SPARKLINE(H28,{""charttype"",""bar"";""max"",3;""min"",1;""color1"",IF(H28=3,""#4078DD"",IF(H28=2,""#9CB7E9"",""#CED9EF""))})"),"")</f>
        <v/>
      </c>
      <c r="J28" s="105">
        <f t="shared" si="11"/>
        <v>3</v>
      </c>
      <c r="K28" s="45">
        <f t="shared" si="12"/>
        <v>8</v>
      </c>
      <c r="L28" s="105">
        <v>8.0</v>
      </c>
      <c r="M28" s="49" t="str">
        <f>IFERROR(__xludf.DUMMYFUNCTION("IF(A28=FALSE,SPARKLINE(K28:L28,{""charttype"",""bar"";""max"",8;""min"",0;""color1"",IF(K28&gt;=5,""green"",IF(K28&lt;=3,""orange"",""#C9C21D""));""color2"",""#eeeeee""}),""Done ✓"")"),"")</f>
        <v/>
      </c>
      <c r="N28" s="45"/>
      <c r="O28" s="45"/>
      <c r="P28" s="45"/>
      <c r="Q28" s="45"/>
      <c r="R28" s="45"/>
      <c r="S28" s="45"/>
      <c r="T28" s="45"/>
      <c r="U28" s="45"/>
      <c r="V28" s="45"/>
      <c r="W28" s="45"/>
      <c r="X28" s="45"/>
      <c r="Y28" s="45"/>
      <c r="Z28" s="45"/>
      <c r="AA28" s="45"/>
      <c r="AB28" s="45"/>
      <c r="AC28" s="45"/>
      <c r="AD28" s="45"/>
      <c r="AE28" s="45"/>
      <c r="AF28" s="45"/>
      <c r="AG28" s="45"/>
      <c r="AH28" s="45"/>
      <c r="AI28" s="45"/>
      <c r="AJ28" s="45"/>
    </row>
    <row r="29">
      <c r="A29" s="105" t="b">
        <v>0</v>
      </c>
      <c r="B29" s="197" t="s">
        <v>186</v>
      </c>
      <c r="C29" s="193" t="s">
        <v>32</v>
      </c>
      <c r="D29" s="194" t="s">
        <v>49</v>
      </c>
      <c r="E29" s="126">
        <f t="shared" si="10"/>
        <v>1</v>
      </c>
      <c r="F29" s="137">
        <v>3.0</v>
      </c>
      <c r="G29" s="105" t="str">
        <f>IFERROR(__xludf.DUMMYFUNCTION("SPARKLINE(F29,{""charttype"",""bar"";""max"",3;""min"",1;""color1"",IF(F29=3,""#4078DD"",IF(F29=2,""#9CB7E9"",""#CED9EF""))})"),"")</f>
        <v/>
      </c>
      <c r="H29" s="105">
        <v>1.0</v>
      </c>
      <c r="I29" s="172" t="str">
        <f>IFERROR(__xludf.DUMMYFUNCTION("SPARKLINE(H29,{""charttype"",""bar"";""max"",3;""min"",1;""color1"",IF(H29=3,""#4078DD"",IF(H29=2,""#9CB7E9"",""#CED9EF""))})"),"")</f>
        <v/>
      </c>
      <c r="J29" s="105">
        <f t="shared" si="11"/>
        <v>3</v>
      </c>
      <c r="K29" s="45">
        <f t="shared" si="12"/>
        <v>6</v>
      </c>
      <c r="L29" s="105">
        <v>8.0</v>
      </c>
      <c r="M29" s="49" t="str">
        <f>IFERROR(__xludf.DUMMYFUNCTION("IF(A29=FALSE,SPARKLINE(K29:L29,{""charttype"",""bar"";""max"",8;""min"",0;""color1"",IF(K29&gt;=5,""green"",IF(K29&lt;=3,""orange"",""#C9C21D""));""color2"",""#eeeeee""}),""Done ✓"")"),"")</f>
        <v/>
      </c>
      <c r="N29" s="45"/>
      <c r="O29" s="45"/>
      <c r="P29" s="45"/>
      <c r="Q29" s="45"/>
      <c r="R29" s="45"/>
      <c r="S29" s="45"/>
      <c r="T29" s="45"/>
      <c r="U29" s="45"/>
      <c r="V29" s="45"/>
      <c r="W29" s="45"/>
      <c r="X29" s="45"/>
      <c r="Y29" s="45"/>
      <c r="Z29" s="45"/>
      <c r="AA29" s="45"/>
      <c r="AB29" s="45"/>
      <c r="AC29" s="45"/>
      <c r="AD29" s="45"/>
      <c r="AE29" s="45"/>
      <c r="AF29" s="45"/>
      <c r="AG29" s="45"/>
      <c r="AH29" s="45"/>
      <c r="AI29" s="45"/>
      <c r="AJ29" s="45"/>
    </row>
    <row r="30">
      <c r="A30" s="105" t="b">
        <v>0</v>
      </c>
      <c r="B30" s="195" t="s">
        <v>187</v>
      </c>
      <c r="C30" s="193" t="s">
        <v>32</v>
      </c>
      <c r="D30" s="194" t="s">
        <v>49</v>
      </c>
      <c r="E30" s="126">
        <f t="shared" si="10"/>
        <v>1</v>
      </c>
      <c r="F30" s="137">
        <v>3.0</v>
      </c>
      <c r="G30" s="105" t="str">
        <f>IFERROR(__xludf.DUMMYFUNCTION("SPARKLINE(F30,{""charttype"",""bar"";""max"",3;""min"",1;""color1"",IF(F30=3,""#4078DD"",IF(F30=2,""#9CB7E9"",""#CED9EF""))})"),"")</f>
        <v/>
      </c>
      <c r="H30" s="105">
        <v>2.0</v>
      </c>
      <c r="I30" s="172" t="str">
        <f>IFERROR(__xludf.DUMMYFUNCTION("SPARKLINE(H30,{""charttype"",""bar"";""max"",3;""min"",1;""color1"",IF(H30=3,""#4078DD"",IF(H30=2,""#9CB7E9"",""#CED9EF""))})"),"")</f>
        <v/>
      </c>
      <c r="J30" s="105">
        <f t="shared" si="11"/>
        <v>2</v>
      </c>
      <c r="K30" s="45">
        <f t="shared" si="12"/>
        <v>5</v>
      </c>
      <c r="L30" s="105">
        <v>8.0</v>
      </c>
      <c r="M30" s="49" t="str">
        <f>IFERROR(__xludf.DUMMYFUNCTION("IF(A30=FALSE,SPARKLINE(K30:L30,{""charttype"",""bar"";""max"",8;""min"",0;""color1"",IF(K30&gt;=5,""green"",IF(K30&lt;=3,""orange"",""#C9C21D""));""color2"",""#eeeeee""}),""Done ✓"")"),"")</f>
        <v/>
      </c>
      <c r="N30" s="45"/>
      <c r="O30" s="45"/>
      <c r="P30" s="45"/>
      <c r="Q30" s="45"/>
      <c r="R30" s="45"/>
      <c r="S30" s="45"/>
      <c r="T30" s="45"/>
      <c r="U30" s="45"/>
      <c r="V30" s="45"/>
      <c r="W30" s="45"/>
      <c r="X30" s="45"/>
      <c r="Y30" s="45"/>
      <c r="Z30" s="45"/>
      <c r="AA30" s="45"/>
      <c r="AB30" s="45"/>
      <c r="AC30" s="45"/>
      <c r="AD30" s="45"/>
      <c r="AE30" s="45"/>
      <c r="AF30" s="45"/>
      <c r="AG30" s="45"/>
      <c r="AH30" s="45"/>
      <c r="AI30" s="45"/>
      <c r="AJ30" s="45"/>
    </row>
    <row r="31">
      <c r="A31" s="105" t="b">
        <v>0</v>
      </c>
      <c r="B31" s="197" t="s">
        <v>188</v>
      </c>
      <c r="C31" s="128"/>
      <c r="D31" s="194" t="s">
        <v>49</v>
      </c>
      <c r="E31" s="126">
        <f t="shared" si="10"/>
        <v>1</v>
      </c>
      <c r="F31" s="137">
        <v>3.0</v>
      </c>
      <c r="G31" s="105" t="str">
        <f>IFERROR(__xludf.DUMMYFUNCTION("SPARKLINE(F31,{""charttype"",""bar"";""max"",3;""min"",1;""color1"",IF(F31=3,""#4078DD"",IF(F31=2,""#9CB7E9"",""#CED9EF""))})"),"")</f>
        <v/>
      </c>
      <c r="H31" s="105">
        <v>2.0</v>
      </c>
      <c r="I31" s="172" t="str">
        <f>IFERROR(__xludf.DUMMYFUNCTION("SPARKLINE(H31,{""charttype"",""bar"";""max"",3;""min"",1;""color1"",IF(H31=3,""#4078DD"",IF(H31=2,""#9CB7E9"",""#CED9EF""))})"),"")</f>
        <v/>
      </c>
      <c r="J31" s="105">
        <f t="shared" si="11"/>
        <v>2</v>
      </c>
      <c r="K31" s="45">
        <f t="shared" si="12"/>
        <v>5</v>
      </c>
      <c r="L31" s="105">
        <v>8.0</v>
      </c>
      <c r="M31" s="49" t="str">
        <f>IFERROR(__xludf.DUMMYFUNCTION("IF(A31=FALSE,SPARKLINE(K31:L31,{""charttype"",""bar"";""max"",8;""min"",0;""color1"",IF(K31&gt;=5,""green"",IF(K31&lt;=3,""orange"",""#C9C21D""));""color2"",""#eeeeee""}),""Done ✓"")"),"")</f>
        <v/>
      </c>
      <c r="N31" s="45"/>
      <c r="O31" s="45"/>
      <c r="P31" s="45"/>
      <c r="Q31" s="45"/>
      <c r="R31" s="45"/>
      <c r="S31" s="45"/>
      <c r="T31" s="45"/>
      <c r="U31" s="45"/>
      <c r="V31" s="45"/>
      <c r="W31" s="45"/>
      <c r="X31" s="45"/>
      <c r="Y31" s="45"/>
      <c r="Z31" s="45"/>
      <c r="AA31" s="45"/>
      <c r="AB31" s="45"/>
      <c r="AC31" s="45"/>
      <c r="AD31" s="45"/>
      <c r="AE31" s="45"/>
      <c r="AF31" s="45"/>
      <c r="AG31" s="45"/>
      <c r="AH31" s="45"/>
      <c r="AI31" s="45"/>
      <c r="AJ31" s="45"/>
    </row>
    <row r="32">
      <c r="A32" s="105" t="b">
        <v>0</v>
      </c>
      <c r="B32" s="205" t="s">
        <v>189</v>
      </c>
      <c r="C32" s="128"/>
      <c r="D32" s="194" t="s">
        <v>49</v>
      </c>
      <c r="E32" s="126">
        <f t="shared" si="10"/>
        <v>1</v>
      </c>
      <c r="F32" s="137">
        <v>3.0</v>
      </c>
      <c r="G32" s="105" t="str">
        <f>IFERROR(__xludf.DUMMYFUNCTION("SPARKLINE(F32,{""charttype"",""bar"";""max"",3;""min"",1;""color1"",IF(F32=3,""#4078DD"",IF(F32=2,""#9CB7E9"",""#CED9EF""))})"),"")</f>
        <v/>
      </c>
      <c r="H32" s="105">
        <v>1.0</v>
      </c>
      <c r="I32" s="172" t="str">
        <f>IFERROR(__xludf.DUMMYFUNCTION("SPARKLINE(H32,{""charttype"",""bar"";""max"",3;""min"",1;""color1"",IF(H32=3,""#4078DD"",IF(H32=2,""#9CB7E9"",""#CED9EF""))})"),"")</f>
        <v/>
      </c>
      <c r="J32" s="105">
        <f t="shared" si="11"/>
        <v>3</v>
      </c>
      <c r="K32" s="45">
        <f t="shared" si="12"/>
        <v>6</v>
      </c>
      <c r="L32" s="105">
        <v>8.0</v>
      </c>
      <c r="M32" s="49" t="str">
        <f>IFERROR(__xludf.DUMMYFUNCTION("IF(A32=FALSE,SPARKLINE(K32:L32,{""charttype"",""bar"";""max"",8;""min"",0;""color1"",IF(K32&gt;=5,""green"",IF(K32&lt;=3,""orange"",""#C9C21D""));""color2"",""#eeeeee""}),""Done ✓"")"),"")</f>
        <v/>
      </c>
      <c r="N32" s="45"/>
      <c r="O32" s="45"/>
      <c r="P32" s="45"/>
      <c r="Q32" s="45"/>
      <c r="R32" s="45"/>
      <c r="S32" s="45"/>
      <c r="T32" s="45"/>
      <c r="U32" s="45"/>
      <c r="V32" s="45"/>
      <c r="W32" s="45"/>
      <c r="X32" s="45"/>
      <c r="Y32" s="45"/>
      <c r="Z32" s="45"/>
      <c r="AA32" s="45"/>
      <c r="AB32" s="45"/>
      <c r="AC32" s="45"/>
      <c r="AD32" s="45"/>
      <c r="AE32" s="45"/>
      <c r="AF32" s="45"/>
      <c r="AG32" s="45"/>
      <c r="AH32" s="45"/>
      <c r="AI32" s="45"/>
      <c r="AJ32" s="45"/>
    </row>
    <row r="33">
      <c r="A33" s="105" t="b">
        <v>0</v>
      </c>
      <c r="B33" s="197" t="s">
        <v>190</v>
      </c>
      <c r="C33" s="193" t="s">
        <v>32</v>
      </c>
      <c r="D33" s="194" t="s">
        <v>42</v>
      </c>
      <c r="E33" s="105">
        <f t="shared" si="10"/>
        <v>1.33</v>
      </c>
      <c r="F33" s="137">
        <v>2.0</v>
      </c>
      <c r="G33" s="105" t="str">
        <f>IFERROR(__xludf.DUMMYFUNCTION("SPARKLINE(F33,{""charttype"",""bar"";""max"",3;""min"",1;""color1"",IF(F33=3,""#4078DD"",IF(F33=2,""#9CB7E9"",""#CED9EF""))})"),"")</f>
        <v/>
      </c>
      <c r="H33" s="105">
        <v>2.0</v>
      </c>
      <c r="I33" s="172" t="str">
        <f>IFERROR(__xludf.DUMMYFUNCTION("SPARKLINE(H33,{""charttype"",""bar"";""max"",3;""min"",1;""color1"",IF(H33=3,""#4078DD"",IF(H33=2,""#9CB7E9"",""#CED9EF""))})"),"")</f>
        <v/>
      </c>
      <c r="J33" s="105">
        <f t="shared" si="11"/>
        <v>2</v>
      </c>
      <c r="K33" s="45">
        <f t="shared" si="12"/>
        <v>5.4</v>
      </c>
      <c r="L33" s="105">
        <v>8.0</v>
      </c>
      <c r="M33" s="49" t="str">
        <f>IFERROR(__xludf.DUMMYFUNCTION("IF(A33=FALSE,SPARKLINE(K33:L33,{""charttype"",""bar"";""max"",8;""min"",0;""color1"",IF(K33&gt;=5,""green"",IF(K33&lt;=3,""orange"",""#C9C21D""));""color2"",""#eeeeee""}),""Done ✓"")"),"")</f>
        <v/>
      </c>
      <c r="N33" s="10"/>
      <c r="O33" s="45"/>
      <c r="P33" s="45"/>
      <c r="Q33" s="45"/>
      <c r="R33" s="45"/>
      <c r="S33" s="45"/>
      <c r="T33" s="45"/>
      <c r="U33" s="45"/>
      <c r="V33" s="45"/>
      <c r="W33" s="45"/>
      <c r="X33" s="45"/>
      <c r="Y33" s="45"/>
      <c r="Z33" s="45"/>
      <c r="AA33" s="45"/>
      <c r="AB33" s="45"/>
      <c r="AC33" s="45"/>
      <c r="AD33" s="45"/>
      <c r="AE33" s="45"/>
      <c r="AF33" s="45"/>
      <c r="AG33" s="45"/>
      <c r="AH33" s="45"/>
      <c r="AI33" s="45"/>
      <c r="AJ33" s="45"/>
    </row>
    <row r="34">
      <c r="A34" s="105" t="b">
        <v>0</v>
      </c>
      <c r="B34" s="197" t="s">
        <v>191</v>
      </c>
      <c r="C34" s="193" t="s">
        <v>32</v>
      </c>
      <c r="D34" s="194" t="s">
        <v>49</v>
      </c>
      <c r="E34" s="105">
        <f t="shared" si="10"/>
        <v>1</v>
      </c>
      <c r="F34" s="137">
        <v>3.0</v>
      </c>
      <c r="G34" s="105" t="str">
        <f>IFERROR(__xludf.DUMMYFUNCTION("SPARKLINE(F34,{""charttype"",""bar"";""max"",3;""min"",1;""color1"",IF(F34=3,""#4078DD"",IF(F34=2,""#9CB7E9"",""#CED9EF""))})"),"")</f>
        <v/>
      </c>
      <c r="H34" s="105">
        <v>2.0</v>
      </c>
      <c r="I34" s="172" t="str">
        <f>IFERROR(__xludf.DUMMYFUNCTION("SPARKLINE(H34,{""charttype"",""bar"";""max"",3;""min"",1;""color1"",IF(H34=3,""#4078DD"",IF(H34=2,""#9CB7E9"",""#CED9EF""))})"),"")</f>
        <v/>
      </c>
      <c r="J34" s="105">
        <f t="shared" si="11"/>
        <v>2</v>
      </c>
      <c r="K34" s="45">
        <f t="shared" si="12"/>
        <v>5</v>
      </c>
      <c r="L34" s="105">
        <v>8.0</v>
      </c>
      <c r="M34" s="49" t="str">
        <f>IFERROR(__xludf.DUMMYFUNCTION("IF(A34=FALSE,SPARKLINE(K34:L34,{""charttype"",""bar"";""max"",8;""min"",0;""color1"",IF(K34&gt;=5,""green"",IF(K34&lt;=3,""orange"",""#C9C21D""));""color2"",""#eeeeee""}),""Done ✓"")"),"")</f>
        <v/>
      </c>
      <c r="N34" s="45"/>
      <c r="O34" s="45"/>
      <c r="P34" s="45"/>
      <c r="Q34" s="45"/>
      <c r="R34" s="108"/>
      <c r="S34" s="45"/>
      <c r="T34" s="45"/>
      <c r="U34" s="45"/>
      <c r="V34" s="45"/>
      <c r="W34" s="45"/>
      <c r="X34" s="45"/>
      <c r="Y34" s="45"/>
      <c r="Z34" s="45"/>
      <c r="AA34" s="45"/>
      <c r="AB34" s="45"/>
      <c r="AC34" s="45"/>
      <c r="AD34" s="45"/>
      <c r="AE34" s="45"/>
      <c r="AF34" s="45"/>
      <c r="AG34" s="45"/>
      <c r="AH34" s="45"/>
      <c r="AI34" s="45"/>
      <c r="AJ34" s="45"/>
    </row>
    <row r="35">
      <c r="A35" s="105" t="b">
        <v>0</v>
      </c>
      <c r="B35" s="195" t="s">
        <v>194</v>
      </c>
      <c r="C35" s="193" t="s">
        <v>32</v>
      </c>
      <c r="D35" s="194" t="s">
        <v>49</v>
      </c>
      <c r="E35" s="105">
        <f t="shared" si="10"/>
        <v>1</v>
      </c>
      <c r="F35" s="137">
        <v>3.0</v>
      </c>
      <c r="G35" s="105" t="str">
        <f>IFERROR(__xludf.DUMMYFUNCTION("SPARKLINE(F35,{""charttype"",""bar"";""max"",3;""min"",1;""color1"",IF(F35=3,""#4078DD"",IF(F35=2,""#9CB7E9"",""#CED9EF""))})"),"")</f>
        <v/>
      </c>
      <c r="H35" s="105">
        <v>1.0</v>
      </c>
      <c r="I35" s="172" t="str">
        <f>IFERROR(__xludf.DUMMYFUNCTION("SPARKLINE(H35,{""charttype"",""bar"";""max"",3;""min"",1;""color1"",IF(H35=3,""#4078DD"",IF(H35=2,""#9CB7E9"",""#CED9EF""))})"),"")</f>
        <v/>
      </c>
      <c r="J35" s="105">
        <f t="shared" si="11"/>
        <v>3</v>
      </c>
      <c r="K35" s="45">
        <f t="shared" si="12"/>
        <v>6</v>
      </c>
      <c r="L35" s="105">
        <v>8.0</v>
      </c>
      <c r="M35" s="49" t="str">
        <f>IFERROR(__xludf.DUMMYFUNCTION("IF(A35=FALSE,SPARKLINE(K35:L35,{""charttype"",""bar"";""max"",8;""min"",0;""color1"",IF(K35&gt;=5,""green"",IF(K35&lt;=3,""orange"",""#C9C21D""));""color2"",""#eeeeee""}),""Done ✓"")"),"")</f>
        <v/>
      </c>
      <c r="N35" s="45"/>
      <c r="O35" s="45"/>
      <c r="P35" s="45"/>
      <c r="Q35" s="45"/>
      <c r="R35" s="45"/>
      <c r="S35" s="45"/>
      <c r="T35" s="45"/>
      <c r="U35" s="45"/>
      <c r="V35" s="45"/>
      <c r="W35" s="45"/>
      <c r="X35" s="45"/>
      <c r="Y35" s="45"/>
      <c r="Z35" s="45"/>
      <c r="AA35" s="45"/>
      <c r="AB35" s="45"/>
      <c r="AC35" s="45"/>
      <c r="AD35" s="45"/>
      <c r="AE35" s="45"/>
      <c r="AF35" s="45"/>
      <c r="AG35" s="45"/>
      <c r="AH35" s="45"/>
      <c r="AI35" s="45"/>
      <c r="AJ35" s="45"/>
    </row>
    <row r="36">
      <c r="A36" s="105" t="b">
        <v>0</v>
      </c>
      <c r="B36" s="195" t="s">
        <v>195</v>
      </c>
      <c r="C36" s="193" t="s">
        <v>32</v>
      </c>
      <c r="D36" s="194" t="s">
        <v>49</v>
      </c>
      <c r="E36" s="105">
        <f t="shared" si="10"/>
        <v>1</v>
      </c>
      <c r="F36" s="137">
        <v>3.0</v>
      </c>
      <c r="G36" s="105" t="str">
        <f>IFERROR(__xludf.DUMMYFUNCTION("SPARKLINE(F36,{""charttype"",""bar"";""max"",3;""min"",1;""color1"",IF(F36=3,""#4078DD"",IF(F36=2,""#9CB7E9"",""#CED9EF""))})"),"")</f>
        <v/>
      </c>
      <c r="H36" s="105">
        <v>1.0</v>
      </c>
      <c r="I36" s="172" t="str">
        <f>IFERROR(__xludf.DUMMYFUNCTION("SPARKLINE(H36,{""charttype"",""bar"";""max"",3;""min"",1;""color1"",IF(H36=3,""#4078DD"",IF(H36=2,""#9CB7E9"",""#CED9EF""))})"),"")</f>
        <v/>
      </c>
      <c r="J36" s="105">
        <f t="shared" si="11"/>
        <v>3</v>
      </c>
      <c r="K36" s="45">
        <f t="shared" si="12"/>
        <v>6</v>
      </c>
      <c r="L36" s="105">
        <v>8.0</v>
      </c>
      <c r="M36" s="49" t="str">
        <f>IFERROR(__xludf.DUMMYFUNCTION("IF(A36=FALSE,SPARKLINE(K36:L36,{""charttype"",""bar"";""max"",8;""min"",0;""color1"",IF(K36&gt;=5,""green"",IF(K36&lt;=3,""orange"",""#C9C21D""));""color2"",""#eeeeee""}),""Done ✓"")"),"")</f>
        <v/>
      </c>
      <c r="N36" s="45"/>
      <c r="O36" s="45"/>
      <c r="P36" s="45"/>
      <c r="Q36" s="45"/>
      <c r="R36" s="45"/>
      <c r="S36" s="45"/>
      <c r="T36" s="45"/>
      <c r="U36" s="45"/>
      <c r="V36" s="45"/>
      <c r="W36" s="45"/>
      <c r="X36" s="45"/>
      <c r="Y36" s="45"/>
      <c r="Z36" s="45"/>
      <c r="AA36" s="45"/>
      <c r="AB36" s="45"/>
      <c r="AC36" s="45"/>
      <c r="AD36" s="45"/>
      <c r="AE36" s="45"/>
      <c r="AF36" s="45"/>
      <c r="AG36" s="45"/>
      <c r="AH36" s="45"/>
      <c r="AI36" s="45"/>
      <c r="AJ36" s="45"/>
    </row>
    <row r="37">
      <c r="A37" s="105" t="b">
        <v>0</v>
      </c>
      <c r="B37" s="205" t="s">
        <v>196</v>
      </c>
      <c r="C37" s="128"/>
      <c r="D37" s="194" t="s">
        <v>42</v>
      </c>
      <c r="E37" s="105">
        <f t="shared" si="10"/>
        <v>1.33</v>
      </c>
      <c r="F37" s="137">
        <v>3.0</v>
      </c>
      <c r="G37" s="105" t="str">
        <f>IFERROR(__xludf.DUMMYFUNCTION("SPARKLINE(F37,{""charttype"",""bar"";""max"",3;""min"",1;""color1"",IF(F37=3,""#4078DD"",IF(F37=2,""#9CB7E9"",""#CED9EF""))})"),"")</f>
        <v/>
      </c>
      <c r="H37" s="105">
        <v>2.0</v>
      </c>
      <c r="I37" s="172" t="str">
        <f>IFERROR(__xludf.DUMMYFUNCTION("SPARKLINE(H37,{""charttype"",""bar"";""max"",3;""min"",1;""color1"",IF(H37=3,""#4078DD"",IF(H37=2,""#9CB7E9"",""#CED9EF""))})"),"")</f>
        <v/>
      </c>
      <c r="J37" s="105">
        <f t="shared" si="11"/>
        <v>2</v>
      </c>
      <c r="K37" s="45">
        <f t="shared" si="12"/>
        <v>6.7</v>
      </c>
      <c r="L37" s="105">
        <v>8.0</v>
      </c>
      <c r="M37" s="49" t="str">
        <f>IFERROR(__xludf.DUMMYFUNCTION("IF(A37=FALSE,SPARKLINE(K37:L37,{""charttype"",""bar"";""max"",8;""min"",0;""color1"",IF(K37&gt;=5,""green"",IF(K37&lt;=3,""orange"",""#C9C21D""));""color2"",""#eeeeee""}),""Done ✓"")"),"")</f>
        <v/>
      </c>
      <c r="N37" s="45"/>
      <c r="O37" s="45"/>
      <c r="P37" s="45"/>
      <c r="Q37" s="45"/>
      <c r="R37" s="45"/>
      <c r="S37" s="45"/>
      <c r="T37" s="45"/>
      <c r="U37" s="45"/>
      <c r="V37" s="45"/>
      <c r="W37" s="45"/>
      <c r="X37" s="45"/>
      <c r="Y37" s="45"/>
      <c r="Z37" s="45"/>
      <c r="AA37" s="45"/>
      <c r="AB37" s="45"/>
      <c r="AC37" s="45"/>
      <c r="AD37" s="45"/>
      <c r="AE37" s="45"/>
      <c r="AF37" s="45"/>
      <c r="AG37" s="45"/>
      <c r="AH37" s="45"/>
      <c r="AI37" s="45"/>
      <c r="AJ37" s="45"/>
    </row>
    <row r="38">
      <c r="A38" s="105" t="b">
        <v>0</v>
      </c>
      <c r="B38" s="206" t="s">
        <v>197</v>
      </c>
      <c r="C38" s="193" t="s">
        <v>32</v>
      </c>
      <c r="D38" s="194" t="s">
        <v>49</v>
      </c>
      <c r="E38" s="105">
        <f t="shared" si="10"/>
        <v>1</v>
      </c>
      <c r="F38" s="137">
        <v>2.0</v>
      </c>
      <c r="G38" s="105" t="str">
        <f>IFERROR(__xludf.DUMMYFUNCTION("SPARKLINE(F38,{""charttype"",""bar"";""max"",3;""min"",1;""color1"",IF(F38=3,""#4078DD"",IF(F38=2,""#9CB7E9"",""#CED9EF""))})"),"")</f>
        <v/>
      </c>
      <c r="H38" s="105">
        <v>1.0</v>
      </c>
      <c r="I38" s="172" t="str">
        <f>IFERROR(__xludf.DUMMYFUNCTION("SPARKLINE(H38,{""charttype"",""bar"";""max"",3;""min"",1;""color1"",IF(H38=3,""#4078DD"",IF(H38=2,""#9CB7E9"",""#CED9EF""))})"),"")</f>
        <v/>
      </c>
      <c r="J38" s="105">
        <f t="shared" si="11"/>
        <v>3</v>
      </c>
      <c r="K38" s="45">
        <f t="shared" si="12"/>
        <v>5</v>
      </c>
      <c r="L38" s="105">
        <v>8.0</v>
      </c>
      <c r="M38" s="49" t="str">
        <f>IFERROR(__xludf.DUMMYFUNCTION("IF(A38=FALSE,SPARKLINE(K38:L38,{""charttype"",""bar"";""max"",8;""min"",0;""color1"",IF(K38&gt;=5,""green"",IF(K38&lt;=3,""orange"",""#C9C21D""));""color2"",""#eeeeee""}),""Done ✓"")"),"")</f>
        <v/>
      </c>
      <c r="N38" s="45"/>
      <c r="O38" s="45"/>
      <c r="P38" s="45"/>
      <c r="Q38" s="45"/>
      <c r="R38" s="45"/>
      <c r="S38" s="45"/>
      <c r="T38" s="45"/>
      <c r="U38" s="45"/>
      <c r="V38" s="45"/>
      <c r="W38" s="45"/>
      <c r="X38" s="45"/>
      <c r="Y38" s="45"/>
      <c r="Z38" s="45"/>
      <c r="AA38" s="45"/>
      <c r="AB38" s="45"/>
      <c r="AC38" s="45"/>
      <c r="AD38" s="45"/>
      <c r="AE38" s="45"/>
      <c r="AF38" s="45"/>
      <c r="AG38" s="45"/>
      <c r="AH38" s="45"/>
      <c r="AI38" s="45"/>
      <c r="AJ38" s="45"/>
    </row>
    <row r="39">
      <c r="A39" s="105" t="b">
        <v>0</v>
      </c>
      <c r="B39" s="197" t="s">
        <v>245</v>
      </c>
      <c r="C39" s="193" t="s">
        <v>32</v>
      </c>
      <c r="D39" s="194" t="s">
        <v>49</v>
      </c>
      <c r="E39" s="105">
        <f t="shared" si="10"/>
        <v>1</v>
      </c>
      <c r="F39" s="137">
        <v>3.0</v>
      </c>
      <c r="G39" s="105" t="str">
        <f>IFERROR(__xludf.DUMMYFUNCTION("SPARKLINE(F39,{""charttype"",""bar"";""max"",3;""min"",1;""color1"",IF(F39=3,""#4078DD"",IF(F39=2,""#9CB7E9"",""#CED9EF""))})"),"")</f>
        <v/>
      </c>
      <c r="H39" s="105">
        <v>3.0</v>
      </c>
      <c r="I39" s="172" t="str">
        <f>IFERROR(__xludf.DUMMYFUNCTION("SPARKLINE(H39,{""charttype"",""bar"";""max"",3;""min"",1;""color1"",IF(H39=3,""#4078DD"",IF(H39=2,""#9CB7E9"",""#CED9EF""))})"),"")</f>
        <v/>
      </c>
      <c r="J39" s="105">
        <f t="shared" si="11"/>
        <v>1</v>
      </c>
      <c r="K39" s="45">
        <f t="shared" si="12"/>
        <v>4</v>
      </c>
      <c r="L39" s="105">
        <v>8.0</v>
      </c>
      <c r="M39" s="49" t="str">
        <f>IFERROR(__xludf.DUMMYFUNCTION("IF(A39=FALSE,SPARKLINE(K39:L39,{""charttype"",""bar"";""max"",8;""min"",0;""color1"",IF(K39&gt;=5,""green"",IF(K39&lt;=3,""orange"",""#C9C21D""));""color2"",""#eeeeee""}),""Done ✓"")"),"")</f>
        <v/>
      </c>
      <c r="N39" s="45"/>
      <c r="O39" s="45"/>
      <c r="P39" s="45"/>
      <c r="Q39" s="45"/>
      <c r="R39" s="45"/>
      <c r="S39" s="45"/>
      <c r="T39" s="45"/>
      <c r="U39" s="45"/>
      <c r="V39" s="45"/>
      <c r="W39" s="45"/>
      <c r="X39" s="45"/>
      <c r="Y39" s="45"/>
      <c r="Z39" s="45"/>
      <c r="AA39" s="45"/>
      <c r="AB39" s="45"/>
      <c r="AC39" s="45"/>
      <c r="AD39" s="45"/>
      <c r="AE39" s="45"/>
      <c r="AF39" s="45"/>
      <c r="AG39" s="45"/>
      <c r="AH39" s="45"/>
      <c r="AI39" s="45"/>
      <c r="AJ39" s="45"/>
    </row>
    <row r="40">
      <c r="A40" s="105" t="b">
        <v>0</v>
      </c>
      <c r="B40" s="195" t="s">
        <v>199</v>
      </c>
      <c r="C40" s="193" t="s">
        <v>32</v>
      </c>
      <c r="D40" s="194" t="s">
        <v>49</v>
      </c>
      <c r="E40" s="105">
        <f t="shared" si="10"/>
        <v>1</v>
      </c>
      <c r="F40" s="137">
        <v>3.0</v>
      </c>
      <c r="G40" s="105" t="str">
        <f>IFERROR(__xludf.DUMMYFUNCTION("SPARKLINE(F40,{""charttype"",""bar"";""max"",3;""min"",1;""color1"",IF(F40=3,""#4078DD"",IF(F40=2,""#9CB7E9"",""#CED9EF""))})"),"")</f>
        <v/>
      </c>
      <c r="H40" s="105">
        <v>2.0</v>
      </c>
      <c r="I40" s="172" t="str">
        <f>IFERROR(__xludf.DUMMYFUNCTION("SPARKLINE(H40,{""charttype"",""bar"";""max"",3;""min"",1;""color1"",IF(H40=3,""#4078DD"",IF(H40=2,""#9CB7E9"",""#CED9EF""))})"),"")</f>
        <v/>
      </c>
      <c r="J40" s="105">
        <f t="shared" si="11"/>
        <v>2</v>
      </c>
      <c r="K40" s="45">
        <f t="shared" si="12"/>
        <v>5</v>
      </c>
      <c r="L40" s="105">
        <v>8.0</v>
      </c>
      <c r="M40" s="49" t="str">
        <f>IFERROR(__xludf.DUMMYFUNCTION("IF(A40=FALSE,SPARKLINE(K40:L40,{""charttype"",""bar"";""max"",8;""min"",0;""color1"",IF(K40&gt;=5,""green"",IF(K40&lt;=3,""orange"",""#C9C21D""));""color2"",""#eeeeee""}),""Done ✓"")"),"")</f>
        <v/>
      </c>
      <c r="N40" s="45"/>
      <c r="O40" s="45"/>
      <c r="P40" s="45"/>
      <c r="Q40" s="45"/>
      <c r="R40" s="45"/>
      <c r="S40" s="45"/>
      <c r="T40" s="45"/>
      <c r="U40" s="45"/>
      <c r="V40" s="45"/>
      <c r="W40" s="45"/>
      <c r="X40" s="45"/>
      <c r="Y40" s="45"/>
      <c r="Z40" s="45"/>
      <c r="AA40" s="45"/>
      <c r="AB40" s="45"/>
      <c r="AC40" s="45"/>
      <c r="AD40" s="45"/>
      <c r="AE40" s="45"/>
      <c r="AF40" s="45"/>
      <c r="AG40" s="45"/>
      <c r="AH40" s="45"/>
      <c r="AI40" s="45"/>
      <c r="AJ40" s="45"/>
    </row>
    <row r="41">
      <c r="A41" s="105" t="b">
        <v>0</v>
      </c>
      <c r="B41" s="195" t="s">
        <v>200</v>
      </c>
      <c r="C41" s="193" t="s">
        <v>32</v>
      </c>
      <c r="D41" s="194" t="s">
        <v>49</v>
      </c>
      <c r="E41" s="105">
        <f t="shared" si="10"/>
        <v>1</v>
      </c>
      <c r="F41" s="137">
        <v>3.0</v>
      </c>
      <c r="G41" s="105" t="str">
        <f>IFERROR(__xludf.DUMMYFUNCTION("SPARKLINE(F41,{""charttype"",""bar"";""max"",3;""min"",1;""color1"",IF(F41=3,""#4078DD"",IF(F41=2,""#9CB7E9"",""#CED9EF""))})"),"")</f>
        <v/>
      </c>
      <c r="H41" s="105">
        <v>3.0</v>
      </c>
      <c r="I41" s="172" t="str">
        <f>IFERROR(__xludf.DUMMYFUNCTION("SPARKLINE(H41,{""charttype"",""bar"";""max"",3;""min"",1;""color1"",IF(H41=3,""#4078DD"",IF(H41=2,""#9CB7E9"",""#CED9EF""))})"),"")</f>
        <v/>
      </c>
      <c r="J41" s="105">
        <f t="shared" si="11"/>
        <v>1</v>
      </c>
      <c r="K41" s="45">
        <f t="shared" si="12"/>
        <v>4</v>
      </c>
      <c r="L41" s="105">
        <v>8.0</v>
      </c>
      <c r="M41" s="49" t="str">
        <f>IFERROR(__xludf.DUMMYFUNCTION("IF(A41=FALSE,SPARKLINE(K41:L41,{""charttype"",""bar"";""max"",8;""min"",0;""color1"",IF(K41&gt;=5,""green"",IF(K41&lt;=3,""orange"",""#C9C21D""));""color2"",""#eeeeee""}),""Done ✓"")"),"")</f>
        <v/>
      </c>
      <c r="N41" s="45"/>
      <c r="O41" s="45"/>
      <c r="P41" s="45"/>
      <c r="Q41" s="45"/>
      <c r="R41" s="45"/>
      <c r="S41" s="45"/>
      <c r="T41" s="45"/>
      <c r="U41" s="45"/>
      <c r="V41" s="45"/>
      <c r="W41" s="45"/>
      <c r="X41" s="45"/>
      <c r="Y41" s="45"/>
      <c r="Z41" s="45"/>
      <c r="AA41" s="45"/>
      <c r="AB41" s="45"/>
      <c r="AC41" s="45"/>
      <c r="AD41" s="45"/>
      <c r="AE41" s="45"/>
      <c r="AF41" s="45"/>
      <c r="AG41" s="45"/>
      <c r="AH41" s="45"/>
      <c r="AI41" s="45"/>
      <c r="AJ41" s="45"/>
    </row>
    <row r="42">
      <c r="A42" s="105" t="b">
        <v>0</v>
      </c>
      <c r="B42" s="197" t="s">
        <v>201</v>
      </c>
      <c r="C42" s="193" t="s">
        <v>32</v>
      </c>
      <c r="D42" s="194" t="s">
        <v>49</v>
      </c>
      <c r="E42" s="105">
        <f t="shared" si="10"/>
        <v>1</v>
      </c>
      <c r="F42" s="137">
        <v>3.0</v>
      </c>
      <c r="G42" s="105" t="str">
        <f>IFERROR(__xludf.DUMMYFUNCTION("SPARKLINE(F42,{""charttype"",""bar"";""max"",3;""min"",1;""color1"",IF(F42=3,""#4078DD"",IF(F42=2,""#9CB7E9"",""#CED9EF""))})"),"")</f>
        <v/>
      </c>
      <c r="H42" s="105">
        <v>2.0</v>
      </c>
      <c r="I42" s="172" t="str">
        <f>IFERROR(__xludf.DUMMYFUNCTION("SPARKLINE(H42,{""charttype"",""bar"";""max"",3;""min"",1;""color1"",IF(H42=3,""#4078DD"",IF(H42=2,""#9CB7E9"",""#CED9EF""))})"),"")</f>
        <v/>
      </c>
      <c r="J42" s="105">
        <f t="shared" si="11"/>
        <v>2</v>
      </c>
      <c r="K42" s="45">
        <f t="shared" si="12"/>
        <v>5</v>
      </c>
      <c r="L42" s="105">
        <v>8.0</v>
      </c>
      <c r="M42" s="49" t="str">
        <f>IFERROR(__xludf.DUMMYFUNCTION("IF(A42=FALSE,SPARKLINE(K42:L42,{""charttype"",""bar"";""max"",8;""min"",0;""color1"",IF(K42&gt;=5,""green"",IF(K42&lt;=3,""orange"",""#C9C21D""));""color2"",""#eeeeee""}),""Done ✓"")"),"")</f>
        <v/>
      </c>
      <c r="N42" s="45"/>
      <c r="O42" s="45"/>
      <c r="P42" s="45"/>
      <c r="Q42" s="45"/>
      <c r="R42" s="45"/>
      <c r="S42" s="45"/>
      <c r="T42" s="45"/>
      <c r="U42" s="45"/>
      <c r="V42" s="45"/>
      <c r="W42" s="45"/>
      <c r="X42" s="45"/>
      <c r="Y42" s="45"/>
      <c r="Z42" s="45"/>
      <c r="AA42" s="45"/>
      <c r="AB42" s="45"/>
      <c r="AC42" s="45"/>
      <c r="AD42" s="45"/>
      <c r="AE42" s="45"/>
      <c r="AF42" s="45"/>
      <c r="AG42" s="45"/>
      <c r="AH42" s="45"/>
      <c r="AI42" s="45"/>
      <c r="AJ42" s="45"/>
    </row>
    <row r="43">
      <c r="A43" s="105" t="b">
        <v>0</v>
      </c>
      <c r="B43" s="195" t="s">
        <v>202</v>
      </c>
      <c r="C43" s="193" t="s">
        <v>32</v>
      </c>
      <c r="D43" s="194" t="s">
        <v>49</v>
      </c>
      <c r="E43" s="105">
        <f t="shared" si="10"/>
        <v>1</v>
      </c>
      <c r="F43" s="137">
        <v>3.0</v>
      </c>
      <c r="G43" s="105" t="str">
        <f>IFERROR(__xludf.DUMMYFUNCTION("SPARKLINE(F43,{""charttype"",""bar"";""max"",3;""min"",1;""color1"",IF(F43=3,""#4078DD"",IF(F43=2,""#9CB7E9"",""#CED9EF""))})"),"")</f>
        <v/>
      </c>
      <c r="H43" s="105">
        <v>2.0</v>
      </c>
      <c r="I43" s="172" t="str">
        <f>IFERROR(__xludf.DUMMYFUNCTION("SPARKLINE(H43,{""charttype"",""bar"";""max"",3;""min"",1;""color1"",IF(H43=3,""#4078DD"",IF(H43=2,""#9CB7E9"",""#CED9EF""))})"),"")</f>
        <v/>
      </c>
      <c r="J43" s="105">
        <f t="shared" si="11"/>
        <v>2</v>
      </c>
      <c r="K43" s="45">
        <f t="shared" si="12"/>
        <v>5</v>
      </c>
      <c r="L43" s="105">
        <v>8.0</v>
      </c>
      <c r="M43" s="49" t="str">
        <f>IFERROR(__xludf.DUMMYFUNCTION("IF(A43=FALSE,SPARKLINE(K43:L43,{""charttype"",""bar"";""max"",8;""min"",0;""color1"",IF(K43&gt;=5,""green"",IF(K43&lt;=3,""orange"",""#C9C21D""));""color2"",""#eeeeee""}),""Done ✓"")"),"")</f>
        <v/>
      </c>
      <c r="N43" s="45"/>
      <c r="O43" s="45"/>
      <c r="P43" s="45"/>
      <c r="Q43" s="45"/>
      <c r="R43" s="45"/>
      <c r="S43" s="45"/>
      <c r="T43" s="45"/>
      <c r="U43" s="45"/>
      <c r="V43" s="45"/>
      <c r="W43" s="45"/>
      <c r="X43" s="45"/>
      <c r="Y43" s="45"/>
      <c r="Z43" s="45"/>
      <c r="AA43" s="45"/>
      <c r="AB43" s="45"/>
      <c r="AC43" s="45"/>
      <c r="AD43" s="45"/>
      <c r="AE43" s="45"/>
      <c r="AF43" s="45"/>
      <c r="AG43" s="45"/>
      <c r="AH43" s="45"/>
      <c r="AI43" s="45"/>
      <c r="AJ43" s="45"/>
    </row>
    <row r="44">
      <c r="A44" s="105" t="b">
        <v>0</v>
      </c>
      <c r="B44" s="195" t="s">
        <v>203</v>
      </c>
      <c r="C44" s="193" t="s">
        <v>32</v>
      </c>
      <c r="D44" s="194" t="s">
        <v>49</v>
      </c>
      <c r="E44" s="105">
        <f t="shared" si="10"/>
        <v>1</v>
      </c>
      <c r="F44" s="137">
        <v>3.0</v>
      </c>
      <c r="G44" s="105" t="str">
        <f>IFERROR(__xludf.DUMMYFUNCTION("SPARKLINE(F44,{""charttype"",""bar"";""max"",3;""min"",1;""color1"",IF(F44=3,""#4078DD"",IF(F44=2,""#9CB7E9"",""#CED9EF""))})"),"")</f>
        <v/>
      </c>
      <c r="H44" s="105">
        <v>2.0</v>
      </c>
      <c r="I44" s="172" t="str">
        <f>IFERROR(__xludf.DUMMYFUNCTION("SPARKLINE(H44,{""charttype"",""bar"";""max"",3;""min"",1;""color1"",IF(H44=3,""#4078DD"",IF(H44=2,""#9CB7E9"",""#CED9EF""))})"),"")</f>
        <v/>
      </c>
      <c r="J44" s="105">
        <f t="shared" si="11"/>
        <v>2</v>
      </c>
      <c r="K44" s="45">
        <f t="shared" si="12"/>
        <v>5</v>
      </c>
      <c r="L44" s="105">
        <v>8.0</v>
      </c>
      <c r="M44" s="49" t="str">
        <f>IFERROR(__xludf.DUMMYFUNCTION("IF(A44=FALSE,SPARKLINE(K44:L44,{""charttype"",""bar"";""max"",8;""min"",0;""color1"",IF(K44&gt;=5,""green"",IF(K44&lt;=3,""orange"",""#C9C21D""));""color2"",""#eeeeee""}),""Done ✓"")"),"")</f>
        <v/>
      </c>
      <c r="N44" s="45"/>
      <c r="O44" s="45"/>
      <c r="P44" s="45"/>
      <c r="Q44" s="45"/>
      <c r="R44" s="45"/>
      <c r="S44" s="45"/>
      <c r="T44" s="45"/>
      <c r="U44" s="45"/>
      <c r="V44" s="45"/>
      <c r="W44" s="45"/>
      <c r="X44" s="45"/>
      <c r="Y44" s="45"/>
      <c r="Z44" s="45"/>
      <c r="AA44" s="45"/>
      <c r="AB44" s="45"/>
      <c r="AC44" s="45"/>
      <c r="AD44" s="45"/>
      <c r="AE44" s="45"/>
      <c r="AF44" s="45"/>
      <c r="AG44" s="45"/>
      <c r="AH44" s="45"/>
      <c r="AI44" s="45"/>
      <c r="AJ44" s="45"/>
    </row>
    <row r="45">
      <c r="A45" s="105" t="b">
        <v>0</v>
      </c>
      <c r="B45" s="197" t="s">
        <v>246</v>
      </c>
      <c r="C45" s="193" t="s">
        <v>32</v>
      </c>
      <c r="D45" s="194" t="s">
        <v>49</v>
      </c>
      <c r="E45" s="105">
        <f t="shared" si="10"/>
        <v>1</v>
      </c>
      <c r="F45" s="137">
        <v>3.0</v>
      </c>
      <c r="G45" s="105" t="str">
        <f>IFERROR(__xludf.DUMMYFUNCTION("SPARKLINE(F45,{""charttype"",""bar"";""max"",3;""min"",1;""color1"",IF(F45=3,""#4078DD"",IF(F45=2,""#9CB7E9"",""#CED9EF""))})"),"")</f>
        <v/>
      </c>
      <c r="H45" s="105">
        <v>3.0</v>
      </c>
      <c r="I45" s="172" t="str">
        <f>IFERROR(__xludf.DUMMYFUNCTION("SPARKLINE(H45,{""charttype"",""bar"";""max"",3;""min"",1;""color1"",IF(H45=3,""#4078DD"",IF(H45=2,""#9CB7E9"",""#CED9EF""))})"),"")</f>
        <v/>
      </c>
      <c r="J45" s="105">
        <f t="shared" si="11"/>
        <v>1</v>
      </c>
      <c r="K45" s="45">
        <f t="shared" si="12"/>
        <v>4</v>
      </c>
      <c r="L45" s="105">
        <v>8.0</v>
      </c>
      <c r="M45" s="49" t="str">
        <f>IFERROR(__xludf.DUMMYFUNCTION("IF(A45=FALSE,SPARKLINE(K45:L45,{""charttype"",""bar"";""max"",8;""min"",0;""color1"",IF(K45&gt;=5,""green"",IF(K45&lt;=3,""orange"",""#C9C21D""));""color2"",""#eeeeee""}),""Done ✓"")"),"")</f>
        <v/>
      </c>
      <c r="N45" s="45"/>
      <c r="O45" s="45"/>
      <c r="P45" s="45"/>
      <c r="Q45" s="45"/>
      <c r="R45" s="45"/>
      <c r="S45" s="45"/>
      <c r="T45" s="45"/>
      <c r="U45" s="45"/>
      <c r="V45" s="45"/>
      <c r="W45" s="45"/>
      <c r="X45" s="45"/>
      <c r="Y45" s="45"/>
      <c r="Z45" s="45"/>
      <c r="AA45" s="45"/>
      <c r="AB45" s="45"/>
      <c r="AC45" s="45"/>
      <c r="AD45" s="45"/>
      <c r="AE45" s="45"/>
      <c r="AF45" s="45"/>
      <c r="AG45" s="45"/>
      <c r="AH45" s="45"/>
      <c r="AI45" s="45"/>
      <c r="AJ45" s="45"/>
    </row>
    <row r="46">
      <c r="A46" s="63" t="b">
        <v>0</v>
      </c>
      <c r="B46" s="207" t="s">
        <v>205</v>
      </c>
      <c r="C46" s="128"/>
      <c r="D46" s="194" t="s">
        <v>49</v>
      </c>
      <c r="E46" s="63">
        <f t="shared" si="10"/>
        <v>1</v>
      </c>
      <c r="F46" s="147">
        <v>3.0</v>
      </c>
      <c r="G46" s="63" t="str">
        <f>IFERROR(__xludf.DUMMYFUNCTION("SPARKLINE(F46,{""charttype"",""bar"";""max"",3;""min"",1;""color1"",IF(F46=3,""#4078DD"",IF(F46=2,""#9CB7E9"",""#CED9EF""))})"),"")</f>
        <v/>
      </c>
      <c r="H46" s="63">
        <v>3.0</v>
      </c>
      <c r="I46" s="172" t="str">
        <f>IFERROR(__xludf.DUMMYFUNCTION("SPARKLINE(H46,{""charttype"",""bar"";""max"",3;""min"",1;""color1"",IF(H46=3,""#4078DD"",IF(H46=2,""#9CB7E9"",""#CED9EF""))})"),"")</f>
        <v/>
      </c>
      <c r="J46" s="63">
        <f t="shared" si="11"/>
        <v>1</v>
      </c>
      <c r="K46" s="58">
        <f t="shared" si="12"/>
        <v>4</v>
      </c>
      <c r="L46" s="63">
        <v>8.0</v>
      </c>
      <c r="M46" s="62" t="str">
        <f>IFERROR(__xludf.DUMMYFUNCTION("IF(A46=FALSE,SPARKLINE(K46:L46,{""charttype"",""bar"";""max"",8;""min"",0;""color1"",IF(K46&gt;=5,""green"",IF(K46&lt;=3,""orange"",""#C9C21D""));""color2"",""#eeeeee""}),""Done ✓"")"),"")</f>
        <v/>
      </c>
      <c r="N46" s="58"/>
      <c r="O46" s="58"/>
      <c r="P46" s="58"/>
      <c r="Q46" s="58"/>
      <c r="R46" s="58"/>
      <c r="S46" s="58"/>
      <c r="T46" s="58"/>
      <c r="U46" s="58"/>
      <c r="V46" s="58"/>
      <c r="W46" s="58"/>
      <c r="X46" s="58"/>
      <c r="Y46" s="58"/>
      <c r="Z46" s="58"/>
      <c r="AA46" s="58"/>
      <c r="AB46" s="58"/>
      <c r="AC46" s="58"/>
      <c r="AD46" s="58"/>
      <c r="AE46" s="58"/>
      <c r="AF46" s="58"/>
      <c r="AG46" s="58"/>
      <c r="AH46" s="58"/>
      <c r="AI46" s="58"/>
      <c r="AJ46" s="58"/>
    </row>
    <row r="47">
      <c r="A47" s="177" t="b">
        <v>0</v>
      </c>
      <c r="B47" s="208" t="s">
        <v>247</v>
      </c>
      <c r="C47" s="128"/>
      <c r="D47" s="194" t="s">
        <v>49</v>
      </c>
      <c r="E47" s="180">
        <f t="shared" si="10"/>
        <v>1</v>
      </c>
      <c r="F47" s="180">
        <v>3.0</v>
      </c>
      <c r="G47" s="181" t="str">
        <f>IFERROR(__xludf.DUMMYFUNCTION("SPARKLINE(F47,{""charttype"",""bar"";""max"",3;""min"",1;""color1"",IF(F47=3,""#4078DD"",IF(F47=2,""#9CB7E9"",""#CED9EF""))})"),"")</f>
        <v/>
      </c>
      <c r="H47" s="180">
        <v>1.0</v>
      </c>
      <c r="I47" s="172" t="str">
        <f>IFERROR(__xludf.DUMMYFUNCTION("SPARKLINE(H47,{""charttype"",""bar"";""max"",3;""min"",1;""color1"",IF(H47=3,""#4078DD"",IF(H47=2,""#9CB7E9"",""#CED9EF""))})"),"")</f>
        <v/>
      </c>
      <c r="J47" s="180">
        <f t="shared" si="11"/>
        <v>3</v>
      </c>
      <c r="K47" s="182">
        <f t="shared" si="12"/>
        <v>6</v>
      </c>
      <c r="L47" s="180">
        <v>8.0</v>
      </c>
      <c r="M47" s="183" t="str">
        <f>IFERROR(__xludf.DUMMYFUNCTION("IF(A47=FALSE,SPARKLINE(K47:L47,{""charttype"",""bar"";""max"",8;""min"",0;""color1"",IF(K47&gt;=5,""green"",IF(K47&lt;=3,""orange"",""#C9C21D""));""color2"",""#eeeeee""}),""Done ✓"")"),"")</f>
        <v/>
      </c>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row>
    <row r="48">
      <c r="A48" s="117" t="s">
        <v>113</v>
      </c>
      <c r="B48" s="118" t="s">
        <v>114</v>
      </c>
      <c r="C48" s="118"/>
      <c r="D48" s="119"/>
      <c r="E48" s="121"/>
      <c r="F48" s="122"/>
      <c r="G48" s="123"/>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row>
    <row r="49">
      <c r="A49" s="126" t="b">
        <v>0</v>
      </c>
      <c r="B49" s="202" t="s">
        <v>206</v>
      </c>
      <c r="C49" s="193" t="s">
        <v>32</v>
      </c>
      <c r="D49" s="194" t="s">
        <v>49</v>
      </c>
      <c r="E49" s="126">
        <f t="shared" ref="E49:E56" si="13">IF(D49="Not Relevant","",IF(D49="Good","",IF(D49="Bad",1.33,1)))</f>
        <v>1</v>
      </c>
      <c r="F49" s="130">
        <v>3.0</v>
      </c>
      <c r="G49" s="126" t="str">
        <f>IFERROR(__xludf.DUMMYFUNCTION("SPARKLINE(F49,{""charttype"",""bar"";""max"",3;""min"",1;""color1"",IF(F49=3,""#4078DD"",IF(F49=2,""#9CB7E9"",""#CED9EF""))})"),"")</f>
        <v/>
      </c>
      <c r="H49" s="126">
        <v>1.0</v>
      </c>
      <c r="I49" s="172" t="str">
        <f>IFERROR(__xludf.DUMMYFUNCTION("SPARKLINE(H49,{""charttype"",""bar"";""max"",3;""min"",1;""color1"",IF(H49=3,""#4078DD"",IF(H49=2,""#9CB7E9"",""#CED9EF""))})"),"")</f>
        <v/>
      </c>
      <c r="J49" s="126">
        <f t="shared" ref="J49:J50" si="14">IF(H49=1,3,IF(H49=2,2,1))</f>
        <v>3</v>
      </c>
      <c r="K49" s="100">
        <f t="shared" ref="K49:K56" si="15">ROUNDUP(((J49+F49)*E49),1)</f>
        <v>6</v>
      </c>
      <c r="L49" s="126">
        <v>8.0</v>
      </c>
      <c r="M49" s="104" t="str">
        <f>IFERROR(__xludf.DUMMYFUNCTION("IF(A49=FALSE,SPARKLINE(K49:L49,{""charttype"",""bar"";""max"",8;""min"",0;""color1"",IF(K49&gt;=5,""green"",IF(K49&lt;=3,""orange"",""#C9C21D""));""color2"",""#eeeeee""}),""Done ✓"")"),"")</f>
        <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row>
    <row r="50">
      <c r="A50" s="105" t="b">
        <v>0</v>
      </c>
      <c r="B50" s="195" t="s">
        <v>207</v>
      </c>
      <c r="C50" s="193" t="s">
        <v>32</v>
      </c>
      <c r="D50" s="196" t="s">
        <v>42</v>
      </c>
      <c r="E50" s="105">
        <f t="shared" si="13"/>
        <v>1.33</v>
      </c>
      <c r="F50" s="137">
        <v>3.0</v>
      </c>
      <c r="G50" s="105" t="str">
        <f>IFERROR(__xludf.DUMMYFUNCTION("SPARKLINE(F50,{""charttype"",""bar"";""max"",3;""min"",1;""color1"",IF(F50=3,""#4078DD"",IF(F50=2,""#9CB7E9"",""#CED9EF""))})"),"")</f>
        <v/>
      </c>
      <c r="H50" s="105">
        <v>3.0</v>
      </c>
      <c r="I50" s="172" t="str">
        <f>IFERROR(__xludf.DUMMYFUNCTION("SPARKLINE(H50,{""charttype"",""bar"";""max"",3;""min"",1;""color1"",IF(H50=3,""#4078DD"",IF(H50=2,""#9CB7E9"",""#CED9EF""))})"),"")</f>
        <v/>
      </c>
      <c r="J50" s="105">
        <f t="shared" si="14"/>
        <v>1</v>
      </c>
      <c r="K50" s="45">
        <f t="shared" si="15"/>
        <v>5.4</v>
      </c>
      <c r="L50" s="105">
        <v>8.0</v>
      </c>
      <c r="M50" s="49" t="str">
        <f>IFERROR(__xludf.DUMMYFUNCTION("IF(A50=FALSE,SPARKLINE(K50:L50,{""charttype"",""bar"";""max"",8;""min"",0;""color1"",IF(K50&gt;=5,""green"",IF(K50&lt;=3,""orange"",""#C9C21D""));""color2"",""#eeeeee""}),""Done ✓"")"),"")</f>
        <v/>
      </c>
      <c r="N50" s="45"/>
      <c r="O50" s="45"/>
      <c r="P50" s="45"/>
      <c r="Q50" s="45"/>
      <c r="R50" s="45"/>
      <c r="S50" s="45"/>
      <c r="T50" s="45"/>
      <c r="U50" s="45"/>
      <c r="V50" s="45"/>
      <c r="W50" s="45"/>
      <c r="X50" s="45"/>
      <c r="Y50" s="45"/>
      <c r="Z50" s="45"/>
      <c r="AA50" s="45"/>
      <c r="AB50" s="45"/>
      <c r="AC50" s="45"/>
      <c r="AD50" s="45"/>
      <c r="AE50" s="45"/>
      <c r="AF50" s="45"/>
      <c r="AG50" s="45"/>
      <c r="AH50" s="45"/>
      <c r="AI50" s="45"/>
      <c r="AJ50" s="45"/>
    </row>
    <row r="51">
      <c r="A51" s="105" t="b">
        <v>0</v>
      </c>
      <c r="B51" s="206" t="s">
        <v>208</v>
      </c>
      <c r="C51" s="193" t="s">
        <v>32</v>
      </c>
      <c r="D51" s="196" t="s">
        <v>42</v>
      </c>
      <c r="E51" s="105">
        <f t="shared" si="13"/>
        <v>1.33</v>
      </c>
      <c r="F51" s="137">
        <v>3.0</v>
      </c>
      <c r="G51" s="105" t="str">
        <f>IFERROR(__xludf.DUMMYFUNCTION("SPARKLINE(F51,{""charttype"",""bar"";""max"",3;""min"",1;""color1"",IF(F51=3,""#4078DD"",IF(F51=2,""#9CB7E9"",""#CED9EF""))})"),"")</f>
        <v/>
      </c>
      <c r="H51" s="105">
        <v>2.0</v>
      </c>
      <c r="I51" s="172" t="str">
        <f>IFERROR(__xludf.DUMMYFUNCTION("SPARKLINE(H51,{""charttype"",""bar"";""max"",3;""min"",1;""color1"",IF(H51=3,""#4078DD"",IF(H51=2,""#9CB7E9"",""#CED9EF""))})"),"")</f>
        <v/>
      </c>
      <c r="J51" s="105"/>
      <c r="K51" s="45">
        <f t="shared" si="15"/>
        <v>4</v>
      </c>
      <c r="L51" s="105">
        <v>8.0</v>
      </c>
      <c r="M51" s="49" t="str">
        <f>IFERROR(__xludf.DUMMYFUNCTION("IF(A51=FALSE,SPARKLINE(K51:L51,{""charttype"",""bar"";""max"",8;""min"",0;""color1"",IF(K51&gt;=5,""green"",IF(K51&lt;=3,""orange"",""#C9C21D""));""color2"",""#eeeeee""}),""Done ✓"")"),"")</f>
        <v/>
      </c>
      <c r="N51" s="45"/>
      <c r="O51" s="45"/>
      <c r="P51" s="45"/>
      <c r="Q51" s="45"/>
      <c r="R51" s="45"/>
      <c r="S51" s="45"/>
      <c r="T51" s="45"/>
      <c r="U51" s="45"/>
      <c r="V51" s="45"/>
      <c r="W51" s="45"/>
      <c r="X51" s="45"/>
      <c r="Y51" s="45"/>
      <c r="Z51" s="45"/>
      <c r="AA51" s="45"/>
      <c r="AB51" s="45"/>
      <c r="AC51" s="45"/>
      <c r="AD51" s="45"/>
      <c r="AE51" s="45"/>
      <c r="AF51" s="45"/>
      <c r="AG51" s="45"/>
      <c r="AH51" s="45"/>
      <c r="AI51" s="45"/>
      <c r="AJ51" s="45"/>
    </row>
    <row r="52">
      <c r="A52" s="105" t="b">
        <v>0</v>
      </c>
      <c r="B52" s="205" t="s">
        <v>209</v>
      </c>
      <c r="C52" s="193" t="s">
        <v>32</v>
      </c>
      <c r="D52" s="196" t="s">
        <v>49</v>
      </c>
      <c r="E52" s="105">
        <f t="shared" si="13"/>
        <v>1</v>
      </c>
      <c r="F52" s="137">
        <v>3.0</v>
      </c>
      <c r="G52" s="105" t="str">
        <f>IFERROR(__xludf.DUMMYFUNCTION("SPARKLINE(F52,{""charttype"",""bar"";""max"",3;""min"",1;""color1"",IF(F52=3,""#4078DD"",IF(F52=2,""#9CB7E9"",""#CED9EF""))})"),"")</f>
        <v/>
      </c>
      <c r="H52" s="105">
        <v>3.0</v>
      </c>
      <c r="I52" s="172" t="str">
        <f>IFERROR(__xludf.DUMMYFUNCTION("SPARKLINE(H52,{""charttype"",""bar"";""max"",3;""min"",1;""color1"",IF(H52=3,""#4078DD"",IF(H52=2,""#9CB7E9"",""#CED9EF""))})"),"")</f>
        <v/>
      </c>
      <c r="J52" s="105">
        <f t="shared" ref="J52:J56" si="16">IF(H52=1,3,IF(H52=2,2,1))</f>
        <v>1</v>
      </c>
      <c r="K52" s="45">
        <f t="shared" si="15"/>
        <v>4</v>
      </c>
      <c r="L52" s="105">
        <v>8.0</v>
      </c>
      <c r="M52" s="49" t="str">
        <f>IFERROR(__xludf.DUMMYFUNCTION("IF(A52=FALSE,SPARKLINE(K52:L52,{""charttype"",""bar"";""max"",8;""min"",0;""color1"",IF(K52&gt;=5,""green"",IF(K52&lt;=3,""orange"",""#C9C21D""));""color2"",""#eeeeee""}),""Done ✓"")"),"")</f>
        <v/>
      </c>
      <c r="N52" s="45"/>
      <c r="O52" s="45"/>
      <c r="P52" s="45"/>
      <c r="Q52" s="45"/>
      <c r="R52" s="45"/>
      <c r="S52" s="45"/>
      <c r="T52" s="45"/>
      <c r="U52" s="45"/>
      <c r="V52" s="45"/>
      <c r="W52" s="45"/>
      <c r="X52" s="45"/>
      <c r="Y52" s="45"/>
      <c r="Z52" s="45"/>
      <c r="AA52" s="45"/>
      <c r="AB52" s="45"/>
      <c r="AC52" s="45"/>
      <c r="AD52" s="45"/>
      <c r="AE52" s="45"/>
      <c r="AF52" s="45"/>
      <c r="AG52" s="45"/>
      <c r="AH52" s="45"/>
      <c r="AI52" s="45"/>
      <c r="AJ52" s="45"/>
    </row>
    <row r="53">
      <c r="A53" s="105" t="b">
        <v>0</v>
      </c>
      <c r="B53" s="205" t="s">
        <v>210</v>
      </c>
      <c r="C53" s="193" t="s">
        <v>32</v>
      </c>
      <c r="D53" s="196" t="s">
        <v>42</v>
      </c>
      <c r="E53" s="105">
        <f t="shared" si="13"/>
        <v>1.33</v>
      </c>
      <c r="F53" s="137">
        <v>3.0</v>
      </c>
      <c r="G53" s="105" t="str">
        <f>IFERROR(__xludf.DUMMYFUNCTION("SPARKLINE(F53,{""charttype"",""bar"";""max"",3;""min"",1;""color1"",IF(F53=3,""#4078DD"",IF(F53=2,""#9CB7E9"",""#CED9EF""))})"),"")</f>
        <v/>
      </c>
      <c r="H53" s="105">
        <v>3.0</v>
      </c>
      <c r="I53" s="172" t="str">
        <f>IFERROR(__xludf.DUMMYFUNCTION("SPARKLINE(H53,{""charttype"",""bar"";""max"",3;""min"",1;""color1"",IF(H53=3,""#4078DD"",IF(H53=2,""#9CB7E9"",""#CED9EF""))})"),"")</f>
        <v/>
      </c>
      <c r="J53" s="105">
        <f t="shared" si="16"/>
        <v>1</v>
      </c>
      <c r="K53" s="45">
        <f t="shared" si="15"/>
        <v>5.4</v>
      </c>
      <c r="L53" s="105">
        <v>8.0</v>
      </c>
      <c r="M53" s="49" t="str">
        <f>IFERROR(__xludf.DUMMYFUNCTION("IF(A53=FALSE,SPARKLINE(K53:L53,{""charttype"",""bar"";""max"",8;""min"",0;""color1"",IF(K53&gt;=5,""green"",IF(K53&lt;=3,""orange"",""#C9C21D""));""color2"",""#eeeeee""}),""Done ✓"")"),"")</f>
        <v/>
      </c>
      <c r="N53" s="45"/>
      <c r="O53" s="45"/>
      <c r="P53" s="45"/>
      <c r="Q53" s="45"/>
      <c r="R53" s="45"/>
      <c r="S53" s="45"/>
      <c r="T53" s="45"/>
      <c r="U53" s="45"/>
      <c r="V53" s="45"/>
      <c r="W53" s="45"/>
      <c r="X53" s="45"/>
      <c r="Y53" s="45"/>
      <c r="Z53" s="45"/>
      <c r="AA53" s="45"/>
      <c r="AB53" s="45"/>
      <c r="AC53" s="45"/>
      <c r="AD53" s="45"/>
      <c r="AE53" s="45"/>
      <c r="AF53" s="45"/>
      <c r="AG53" s="45"/>
      <c r="AH53" s="45"/>
      <c r="AI53" s="45"/>
      <c r="AJ53" s="45"/>
    </row>
    <row r="54">
      <c r="A54" s="105" t="b">
        <v>0</v>
      </c>
      <c r="B54" s="197" t="s">
        <v>211</v>
      </c>
      <c r="C54" s="193" t="s">
        <v>32</v>
      </c>
      <c r="D54" s="196" t="s">
        <v>42</v>
      </c>
      <c r="E54" s="105">
        <f t="shared" si="13"/>
        <v>1.33</v>
      </c>
      <c r="F54" s="137">
        <v>2.0</v>
      </c>
      <c r="G54" s="105" t="str">
        <f>IFERROR(__xludf.DUMMYFUNCTION("SPARKLINE(F54,{""charttype"",""bar"";""max"",3;""min"",1;""color1"",IF(F54=3,""#4078DD"",IF(F54=2,""#9CB7E9"",""#CED9EF""))})"),"")</f>
        <v/>
      </c>
      <c r="H54" s="105">
        <v>2.0</v>
      </c>
      <c r="I54" s="172" t="str">
        <f>IFERROR(__xludf.DUMMYFUNCTION("SPARKLINE(H54,{""charttype"",""bar"";""max"",3;""min"",1;""color1"",IF(H54=3,""#4078DD"",IF(H54=2,""#9CB7E9"",""#CED9EF""))})"),"")</f>
        <v/>
      </c>
      <c r="J54" s="105">
        <f t="shared" si="16"/>
        <v>2</v>
      </c>
      <c r="K54" s="45">
        <f t="shared" si="15"/>
        <v>5.4</v>
      </c>
      <c r="L54" s="105">
        <v>8.0</v>
      </c>
      <c r="M54" s="49" t="str">
        <f>IFERROR(__xludf.DUMMYFUNCTION("IF(A54=FALSE,SPARKLINE(K54:L54,{""charttype"",""bar"";""max"",8;""min"",0;""color1"",IF(K54&gt;=5,""green"",IF(K54&lt;=3,""orange"",""#C9C21D""));""color2"",""#eeeeee""}),""Done ✓"")"),"")</f>
        <v/>
      </c>
      <c r="N54" s="45"/>
      <c r="O54" s="45"/>
      <c r="P54" s="45"/>
      <c r="Q54" s="45"/>
      <c r="R54" s="45"/>
      <c r="S54" s="45"/>
      <c r="T54" s="45"/>
      <c r="U54" s="45"/>
      <c r="V54" s="45"/>
      <c r="W54" s="45"/>
      <c r="X54" s="45"/>
      <c r="Y54" s="45"/>
      <c r="Z54" s="45"/>
      <c r="AA54" s="45"/>
      <c r="AB54" s="45"/>
      <c r="AC54" s="45"/>
      <c r="AD54" s="45"/>
      <c r="AE54" s="45"/>
      <c r="AF54" s="45"/>
      <c r="AG54" s="45"/>
      <c r="AH54" s="45"/>
      <c r="AI54" s="45"/>
      <c r="AJ54" s="45"/>
    </row>
    <row r="55">
      <c r="A55" s="105" t="b">
        <v>0</v>
      </c>
      <c r="B55" s="205" t="s">
        <v>212</v>
      </c>
      <c r="C55" s="128"/>
      <c r="D55" s="196" t="s">
        <v>42</v>
      </c>
      <c r="E55" s="105">
        <f t="shared" si="13"/>
        <v>1.33</v>
      </c>
      <c r="F55" s="137">
        <v>3.0</v>
      </c>
      <c r="G55" s="105" t="str">
        <f>IFERROR(__xludf.DUMMYFUNCTION("SPARKLINE(F55,{""charttype"",""bar"";""max"",3;""min"",1;""color1"",IF(F55=3,""#4078DD"",IF(F55=2,""#9CB7E9"",""#CED9EF""))})"),"")</f>
        <v/>
      </c>
      <c r="H55" s="105">
        <v>3.0</v>
      </c>
      <c r="I55" s="172" t="str">
        <f>IFERROR(__xludf.DUMMYFUNCTION("SPARKLINE(H55,{""charttype"",""bar"";""max"",3;""min"",1;""color1"",IF(H55=3,""#4078DD"",IF(H55=2,""#9CB7E9"",""#CED9EF""))})"),"")</f>
        <v/>
      </c>
      <c r="J55" s="105">
        <f t="shared" si="16"/>
        <v>1</v>
      </c>
      <c r="K55" s="45">
        <f t="shared" si="15"/>
        <v>5.4</v>
      </c>
      <c r="L55" s="105">
        <v>8.0</v>
      </c>
      <c r="M55" s="49" t="str">
        <f>IFERROR(__xludf.DUMMYFUNCTION("IF(A55=FALSE,SPARKLINE(K55:L55,{""charttype"",""bar"";""max"",8;""min"",0;""color1"",IF(K55&gt;=5,""green"",IF(K55&lt;=3,""orange"",""#C9C21D""));""color2"",""#eeeeee""}),""Done ✓"")"),"")</f>
        <v/>
      </c>
      <c r="N55" s="45"/>
      <c r="O55" s="45"/>
      <c r="P55" s="45"/>
      <c r="Q55" s="45"/>
      <c r="R55" s="45"/>
      <c r="S55" s="45"/>
      <c r="T55" s="45"/>
      <c r="U55" s="45"/>
      <c r="V55" s="45"/>
      <c r="W55" s="45"/>
      <c r="X55" s="45"/>
      <c r="Y55" s="45"/>
      <c r="Z55" s="45"/>
      <c r="AA55" s="45"/>
      <c r="AB55" s="45"/>
      <c r="AC55" s="45"/>
      <c r="AD55" s="45"/>
      <c r="AE55" s="45"/>
      <c r="AF55" s="45"/>
      <c r="AG55" s="45"/>
      <c r="AH55" s="45"/>
      <c r="AI55" s="45"/>
      <c r="AJ55" s="45"/>
    </row>
    <row r="56">
      <c r="A56" s="63" t="b">
        <v>0</v>
      </c>
      <c r="B56" s="207" t="s">
        <v>213</v>
      </c>
      <c r="C56" s="128"/>
      <c r="D56" s="196" t="s">
        <v>42</v>
      </c>
      <c r="E56" s="63">
        <f t="shared" si="13"/>
        <v>1.33</v>
      </c>
      <c r="F56" s="147">
        <v>2.0</v>
      </c>
      <c r="G56" s="63" t="str">
        <f>IFERROR(__xludf.DUMMYFUNCTION("SPARKLINE(F56,{""charttype"",""bar"";""max"",3;""min"",1;""color1"",IF(F56=3,""#4078DD"",IF(F56=2,""#9CB7E9"",""#CED9EF""))})"),"")</f>
        <v/>
      </c>
      <c r="H56" s="63">
        <v>2.0</v>
      </c>
      <c r="I56" s="172" t="str">
        <f>IFERROR(__xludf.DUMMYFUNCTION("SPARKLINE(H56,{""charttype"",""bar"";""max"",3;""min"",1;""color1"",IF(H56=3,""#4078DD"",IF(H56=2,""#9CB7E9"",""#CED9EF""))})"),"")</f>
        <v/>
      </c>
      <c r="J56" s="63">
        <f t="shared" si="16"/>
        <v>2</v>
      </c>
      <c r="K56" s="58">
        <f t="shared" si="15"/>
        <v>5.4</v>
      </c>
      <c r="L56" s="63">
        <v>8.0</v>
      </c>
      <c r="M56" s="62" t="str">
        <f>IFERROR(__xludf.DUMMYFUNCTION("IF(A56=FALSE,SPARKLINE(K56:L56,{""charttype"",""bar"";""max"",8;""min"",0;""color1"",IF(K56&gt;=5,""green"",IF(K56&lt;=3,""orange"",""#C9C21D""));""color2"",""#eeeeee""}),""Done ✓"")"),"")</f>
        <v/>
      </c>
      <c r="N56" s="58"/>
      <c r="O56" s="58"/>
      <c r="P56" s="58"/>
      <c r="Q56" s="58"/>
      <c r="R56" s="58"/>
      <c r="S56" s="58"/>
      <c r="T56" s="58"/>
      <c r="U56" s="58"/>
      <c r="V56" s="58"/>
      <c r="W56" s="58"/>
      <c r="X56" s="58"/>
      <c r="Y56" s="58"/>
      <c r="Z56" s="58"/>
      <c r="AA56" s="58"/>
      <c r="AB56" s="58"/>
      <c r="AC56" s="58"/>
      <c r="AD56" s="58"/>
      <c r="AE56" s="58"/>
      <c r="AF56" s="58"/>
      <c r="AG56" s="58"/>
      <c r="AH56" s="58"/>
      <c r="AI56" s="58"/>
      <c r="AJ56" s="58"/>
    </row>
    <row r="57">
      <c r="A57" s="117" t="s">
        <v>214</v>
      </c>
      <c r="B57" s="118" t="s">
        <v>215</v>
      </c>
      <c r="C57" s="118"/>
      <c r="D57" s="119"/>
      <c r="E57" s="121"/>
      <c r="F57" s="122"/>
      <c r="G57" s="123"/>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row>
    <row r="58">
      <c r="A58" s="126" t="b">
        <v>0</v>
      </c>
      <c r="B58" s="202" t="s">
        <v>248</v>
      </c>
      <c r="C58" s="128"/>
      <c r="D58" s="196" t="s">
        <v>42</v>
      </c>
      <c r="E58" s="126">
        <f t="shared" ref="E58:E66" si="17">IF(D58="Not Relevant","",IF(D58="Good","",IF(D58="Bad",1.33,1)))</f>
        <v>1.33</v>
      </c>
      <c r="F58" s="130">
        <v>3.0</v>
      </c>
      <c r="G58" s="126" t="str">
        <f>IFERROR(__xludf.DUMMYFUNCTION("SPARKLINE(F58,{""charttype"",""bar"";""max"",3;""min"",1;""color1"",IF(F58=3,""#4078DD"",IF(F58=2,""#9CB7E9"",""#CED9EF""))})"),"")</f>
        <v/>
      </c>
      <c r="H58" s="126">
        <v>3.0</v>
      </c>
      <c r="I58" s="172" t="str">
        <f>IFERROR(__xludf.DUMMYFUNCTION("SPARKLINE(H58,{""charttype"",""bar"";""max"",3;""min"",1;""color1"",IF(H58=3,""#4078DD"",IF(H58=2,""#9CB7E9"",""#CED9EF""))})"),"")</f>
        <v/>
      </c>
      <c r="J58" s="126">
        <f t="shared" ref="J58:J66" si="18">IF(H58=1,3,IF(H58=2,2,1))</f>
        <v>1</v>
      </c>
      <c r="K58" s="100">
        <f t="shared" ref="K58:K66" si="19">ROUNDUP(((J58+F58)*E58),1)</f>
        <v>5.4</v>
      </c>
      <c r="L58" s="126">
        <v>8.0</v>
      </c>
      <c r="M58" s="104" t="str">
        <f>IFERROR(__xludf.DUMMYFUNCTION("IF(A58=FALSE,SPARKLINE(K58:L58,{""charttype"",""bar"";""max"",8;""min"",0;""color1"",IF(K58&gt;=5,""green"",IF(K58&lt;=3,""orange"",""#C9C21D""));""color2"",""#eeeeee""}),""Done ✓"")"),"")</f>
        <v/>
      </c>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row>
    <row r="59">
      <c r="A59" s="105" t="b">
        <v>0</v>
      </c>
      <c r="B59" s="195" t="s">
        <v>216</v>
      </c>
      <c r="C59" s="193" t="s">
        <v>32</v>
      </c>
      <c r="D59" s="196" t="s">
        <v>42</v>
      </c>
      <c r="E59" s="105">
        <f t="shared" si="17"/>
        <v>1.33</v>
      </c>
      <c r="F59" s="137">
        <v>3.0</v>
      </c>
      <c r="G59" s="105" t="str">
        <f>IFERROR(__xludf.DUMMYFUNCTION("SPARKLINE(F59,{""charttype"",""bar"";""max"",3;""min"",1;""color1"",IF(F59=3,""#4078DD"",IF(F59=2,""#9CB7E9"",""#CED9EF""))})"),"")</f>
        <v/>
      </c>
      <c r="H59" s="105">
        <v>3.0</v>
      </c>
      <c r="I59" s="172" t="str">
        <f>IFERROR(__xludf.DUMMYFUNCTION("SPARKLINE(H59,{""charttype"",""bar"";""max"",3;""min"",1;""color1"",IF(H59=3,""#4078DD"",IF(H59=2,""#9CB7E9"",""#CED9EF""))})"),"")</f>
        <v/>
      </c>
      <c r="J59" s="105">
        <f t="shared" si="18"/>
        <v>1</v>
      </c>
      <c r="K59" s="45">
        <f t="shared" si="19"/>
        <v>5.4</v>
      </c>
      <c r="L59" s="105">
        <v>8.0</v>
      </c>
      <c r="M59" s="49" t="str">
        <f>IFERROR(__xludf.DUMMYFUNCTION("IF(A59=FALSE,SPARKLINE(K59:L59,{""charttype"",""bar"";""max"",8;""min"",0;""color1"",IF(K59&gt;=5,""green"",IF(K59&lt;=3,""orange"",""#C9C21D""));""color2"",""#eeeeee""}),""Done ✓"")"),"")</f>
        <v/>
      </c>
      <c r="N59" s="45"/>
      <c r="O59" s="45"/>
      <c r="P59" s="45"/>
      <c r="Q59" s="45"/>
      <c r="R59" s="45"/>
      <c r="S59" s="45"/>
      <c r="T59" s="45"/>
      <c r="U59" s="45"/>
      <c r="V59" s="45"/>
      <c r="W59" s="45"/>
      <c r="X59" s="45"/>
      <c r="Y59" s="45"/>
      <c r="Z59" s="45"/>
      <c r="AA59" s="45"/>
      <c r="AB59" s="45"/>
      <c r="AC59" s="45"/>
      <c r="AD59" s="45"/>
      <c r="AE59" s="45"/>
      <c r="AF59" s="45"/>
      <c r="AG59" s="45"/>
      <c r="AH59" s="45"/>
      <c r="AI59" s="45"/>
      <c r="AJ59" s="45"/>
    </row>
    <row r="60">
      <c r="A60" s="105" t="b">
        <v>0</v>
      </c>
      <c r="B60" s="195" t="s">
        <v>217</v>
      </c>
      <c r="C60" s="193" t="s">
        <v>32</v>
      </c>
      <c r="D60" s="196" t="s">
        <v>42</v>
      </c>
      <c r="E60" s="105">
        <f t="shared" si="17"/>
        <v>1.33</v>
      </c>
      <c r="F60" s="137">
        <v>3.0</v>
      </c>
      <c r="G60" s="105" t="str">
        <f>IFERROR(__xludf.DUMMYFUNCTION("SPARKLINE(F60,{""charttype"",""bar"";""max"",3;""min"",1;""color1"",IF(F60=3,""#4078DD"",IF(F60=2,""#9CB7E9"",""#CED9EF""))})"),"")</f>
        <v/>
      </c>
      <c r="H60" s="105">
        <v>3.0</v>
      </c>
      <c r="I60" s="172" t="str">
        <f>IFERROR(__xludf.DUMMYFUNCTION("SPARKLINE(H60,{""charttype"",""bar"";""max"",3;""min"",1;""color1"",IF(H60=3,""#4078DD"",IF(H60=2,""#9CB7E9"",""#CED9EF""))})"),"")</f>
        <v/>
      </c>
      <c r="J60" s="105">
        <f t="shared" si="18"/>
        <v>1</v>
      </c>
      <c r="K60" s="45">
        <f t="shared" si="19"/>
        <v>5.4</v>
      </c>
      <c r="L60" s="105">
        <v>8.0</v>
      </c>
      <c r="M60" s="49" t="str">
        <f>IFERROR(__xludf.DUMMYFUNCTION("IF(A60=FALSE,SPARKLINE(K60:L60,{""charttype"",""bar"";""max"",8;""min"",0;""color1"",IF(K60&gt;=5,""green"",IF(K60&lt;=3,""orange"",""#C9C21D""));""color2"",""#eeeeee""}),""Done ✓"")"),"")</f>
        <v/>
      </c>
      <c r="N60" s="45"/>
      <c r="O60" s="45"/>
      <c r="P60" s="45"/>
      <c r="Q60" s="45"/>
      <c r="R60" s="45"/>
      <c r="S60" s="45"/>
      <c r="T60" s="45"/>
      <c r="U60" s="45"/>
      <c r="V60" s="45"/>
      <c r="W60" s="45"/>
      <c r="X60" s="45"/>
      <c r="Y60" s="45"/>
      <c r="Z60" s="45"/>
      <c r="AA60" s="45"/>
      <c r="AB60" s="45"/>
      <c r="AC60" s="45"/>
      <c r="AD60" s="45"/>
      <c r="AE60" s="45"/>
      <c r="AF60" s="45"/>
      <c r="AG60" s="45"/>
      <c r="AH60" s="45"/>
      <c r="AI60" s="45"/>
      <c r="AJ60" s="45"/>
    </row>
    <row r="61">
      <c r="A61" s="105" t="b">
        <v>0</v>
      </c>
      <c r="B61" s="195" t="s">
        <v>218</v>
      </c>
      <c r="C61" s="193" t="s">
        <v>32</v>
      </c>
      <c r="D61" s="196" t="s">
        <v>42</v>
      </c>
      <c r="E61" s="105">
        <f t="shared" si="17"/>
        <v>1.33</v>
      </c>
      <c r="F61" s="137">
        <v>3.0</v>
      </c>
      <c r="G61" s="105" t="str">
        <f>IFERROR(__xludf.DUMMYFUNCTION("SPARKLINE(F61,{""charttype"",""bar"";""max"",3;""min"",1;""color1"",IF(F61=3,""#4078DD"",IF(F61=2,""#9CB7E9"",""#CED9EF""))})"),"")</f>
        <v/>
      </c>
      <c r="H61" s="105">
        <v>3.0</v>
      </c>
      <c r="I61" s="172" t="str">
        <f>IFERROR(__xludf.DUMMYFUNCTION("SPARKLINE(H61,{""charttype"",""bar"";""max"",3;""min"",1;""color1"",IF(H61=3,""#4078DD"",IF(H61=2,""#9CB7E9"",""#CED9EF""))})"),"")</f>
        <v/>
      </c>
      <c r="J61" s="105">
        <f t="shared" si="18"/>
        <v>1</v>
      </c>
      <c r="K61" s="45">
        <f t="shared" si="19"/>
        <v>5.4</v>
      </c>
      <c r="L61" s="105">
        <v>8.0</v>
      </c>
      <c r="M61" s="49" t="str">
        <f>IFERROR(__xludf.DUMMYFUNCTION("IF(A61=FALSE,SPARKLINE(K61:L61,{""charttype"",""bar"";""max"",8;""min"",0;""color1"",IF(K61&gt;=5,""green"",IF(K61&lt;=3,""orange"",""#C9C21D""));""color2"",""#eeeeee""}),""Done ✓"")"),"")</f>
        <v/>
      </c>
      <c r="N61" s="45"/>
      <c r="O61" s="45"/>
      <c r="P61" s="45"/>
      <c r="Q61" s="45"/>
      <c r="R61" s="45"/>
      <c r="S61" s="45"/>
      <c r="T61" s="45"/>
      <c r="U61" s="45"/>
      <c r="V61" s="45"/>
      <c r="W61" s="45"/>
      <c r="X61" s="45"/>
      <c r="Y61" s="45"/>
      <c r="Z61" s="45"/>
      <c r="AA61" s="45"/>
      <c r="AB61" s="45"/>
      <c r="AC61" s="45"/>
      <c r="AD61" s="45"/>
      <c r="AE61" s="45"/>
      <c r="AF61" s="45"/>
      <c r="AG61" s="45"/>
      <c r="AH61" s="45"/>
      <c r="AI61" s="45"/>
      <c r="AJ61" s="45"/>
    </row>
    <row r="62">
      <c r="A62" s="105" t="b">
        <v>0</v>
      </c>
      <c r="B62" s="206" t="s">
        <v>219</v>
      </c>
      <c r="C62" s="193" t="s">
        <v>32</v>
      </c>
      <c r="D62" s="196" t="s">
        <v>49</v>
      </c>
      <c r="E62" s="105">
        <f t="shared" si="17"/>
        <v>1</v>
      </c>
      <c r="F62" s="137">
        <v>3.0</v>
      </c>
      <c r="G62" s="105" t="str">
        <f>IFERROR(__xludf.DUMMYFUNCTION("SPARKLINE(F62,{""charttype"",""bar"";""max"",3;""min"",1;""color1"",IF(F62=3,""#4078DD"",IF(F62=2,""#9CB7E9"",""#CED9EF""))})"),"")</f>
        <v/>
      </c>
      <c r="H62" s="105">
        <v>2.0</v>
      </c>
      <c r="I62" s="172" t="str">
        <f>IFERROR(__xludf.DUMMYFUNCTION("SPARKLINE(H62,{""charttype"",""bar"";""max"",3;""min"",1;""color1"",IF(H62=3,""#4078DD"",IF(H62=2,""#9CB7E9"",""#CED9EF""))})"),"")</f>
        <v/>
      </c>
      <c r="J62" s="105">
        <f t="shared" si="18"/>
        <v>2</v>
      </c>
      <c r="K62" s="45">
        <f t="shared" si="19"/>
        <v>5</v>
      </c>
      <c r="L62" s="105">
        <v>8.0</v>
      </c>
      <c r="M62" s="49" t="str">
        <f>IFERROR(__xludf.DUMMYFUNCTION("IF(A62=FALSE,SPARKLINE(K62:L62,{""charttype"",""bar"";""max"",8;""min"",0;""color1"",IF(K62&gt;=5,""green"",IF(K62&lt;=3,""orange"",""#C9C21D""));""color2"",""#eeeeee""}),""Done ✓"")"),"")</f>
        <v/>
      </c>
      <c r="N62" s="45"/>
      <c r="O62" s="45"/>
      <c r="P62" s="45"/>
      <c r="Q62" s="45"/>
      <c r="R62" s="45"/>
      <c r="S62" s="45"/>
      <c r="T62" s="45"/>
      <c r="U62" s="45"/>
      <c r="V62" s="45"/>
      <c r="W62" s="45"/>
      <c r="X62" s="45"/>
      <c r="Y62" s="45"/>
      <c r="Z62" s="45"/>
      <c r="AA62" s="45"/>
      <c r="AB62" s="45"/>
      <c r="AC62" s="45"/>
      <c r="AD62" s="45"/>
      <c r="AE62" s="45"/>
      <c r="AF62" s="45"/>
      <c r="AG62" s="45"/>
      <c r="AH62" s="45"/>
      <c r="AI62" s="45"/>
      <c r="AJ62" s="45"/>
    </row>
    <row r="63">
      <c r="A63" s="105" t="b">
        <v>0</v>
      </c>
      <c r="B63" s="197" t="s">
        <v>220</v>
      </c>
      <c r="C63" s="193" t="s">
        <v>32</v>
      </c>
      <c r="D63" s="196" t="s">
        <v>49</v>
      </c>
      <c r="E63" s="105">
        <f t="shared" si="17"/>
        <v>1</v>
      </c>
      <c r="F63" s="137">
        <v>3.0</v>
      </c>
      <c r="G63" s="105" t="str">
        <f>IFERROR(__xludf.DUMMYFUNCTION("SPARKLINE(F63,{""charttype"",""bar"";""max"",3;""min"",1;""color1"",IF(F63=3,""#4078DD"",IF(F63=2,""#9CB7E9"",""#CED9EF""))})"),"")</f>
        <v/>
      </c>
      <c r="H63" s="105">
        <v>2.0</v>
      </c>
      <c r="I63" s="172" t="str">
        <f>IFERROR(__xludf.DUMMYFUNCTION("SPARKLINE(H63,{""charttype"",""bar"";""max"",3;""min"",1;""color1"",IF(H63=3,""#4078DD"",IF(H63=2,""#9CB7E9"",""#CED9EF""))})"),"")</f>
        <v/>
      </c>
      <c r="J63" s="105">
        <f t="shared" si="18"/>
        <v>2</v>
      </c>
      <c r="K63" s="45">
        <f t="shared" si="19"/>
        <v>5</v>
      </c>
      <c r="L63" s="105">
        <v>8.0</v>
      </c>
      <c r="M63" s="49" t="str">
        <f>IFERROR(__xludf.DUMMYFUNCTION("IF(A63=FALSE,SPARKLINE(K63:L63,{""charttype"",""bar"";""max"",8;""min"",0;""color1"",IF(K63&gt;=5,""green"",IF(K63&lt;=3,""orange"",""#C9C21D""));""color2"",""#eeeeee""}),""Done ✓"")"),"")</f>
        <v/>
      </c>
      <c r="N63" s="45"/>
      <c r="O63" s="45"/>
      <c r="P63" s="45"/>
      <c r="Q63" s="45"/>
      <c r="R63" s="45"/>
      <c r="S63" s="45"/>
      <c r="T63" s="45"/>
      <c r="U63" s="45"/>
      <c r="V63" s="45"/>
      <c r="W63" s="45"/>
      <c r="X63" s="45"/>
      <c r="Y63" s="45"/>
      <c r="Z63" s="45"/>
      <c r="AA63" s="45"/>
      <c r="AB63" s="45"/>
      <c r="AC63" s="45"/>
      <c r="AD63" s="45"/>
      <c r="AE63" s="45"/>
      <c r="AF63" s="45"/>
      <c r="AG63" s="45"/>
      <c r="AH63" s="45"/>
      <c r="AI63" s="45"/>
      <c r="AJ63" s="45"/>
    </row>
    <row r="64">
      <c r="A64" s="105" t="b">
        <v>0</v>
      </c>
      <c r="B64" s="195" t="s">
        <v>221</v>
      </c>
      <c r="C64" s="193" t="s">
        <v>32</v>
      </c>
      <c r="D64" s="196" t="s">
        <v>49</v>
      </c>
      <c r="E64" s="105">
        <f t="shared" si="17"/>
        <v>1</v>
      </c>
      <c r="F64" s="137">
        <v>3.0</v>
      </c>
      <c r="G64" s="105" t="str">
        <f>IFERROR(__xludf.DUMMYFUNCTION("SPARKLINE(F64,{""charttype"",""bar"";""max"",3;""min"",1;""color1"",IF(F64=3,""#4078DD"",IF(F64=2,""#9CB7E9"",""#CED9EF""))})"),"")</f>
        <v/>
      </c>
      <c r="H64" s="105">
        <v>3.0</v>
      </c>
      <c r="I64" s="172" t="str">
        <f>IFERROR(__xludf.DUMMYFUNCTION("SPARKLINE(H64,{""charttype"",""bar"";""max"",3;""min"",1;""color1"",IF(H64=3,""#4078DD"",IF(H64=2,""#9CB7E9"",""#CED9EF""))})"),"")</f>
        <v/>
      </c>
      <c r="J64" s="105">
        <f t="shared" si="18"/>
        <v>1</v>
      </c>
      <c r="K64" s="45">
        <f t="shared" si="19"/>
        <v>4</v>
      </c>
      <c r="L64" s="105">
        <v>8.0</v>
      </c>
      <c r="M64" s="49" t="str">
        <f>IFERROR(__xludf.DUMMYFUNCTION("IF(A64=FALSE,SPARKLINE(K64:L64,{""charttype"",""bar"";""max"",8;""min"",0;""color1"",IF(K64&gt;=5,""green"",IF(K64&lt;=3,""orange"",""#C9C21D""));""color2"",""#eeeeee""}),""Done ✓"")"),"")</f>
        <v/>
      </c>
      <c r="N64" s="45"/>
      <c r="O64" s="45"/>
      <c r="P64" s="45"/>
      <c r="Q64" s="45"/>
      <c r="R64" s="45"/>
      <c r="S64" s="45"/>
      <c r="T64" s="45"/>
      <c r="U64" s="45"/>
      <c r="V64" s="45"/>
      <c r="W64" s="45"/>
      <c r="X64" s="45"/>
      <c r="Y64" s="45"/>
      <c r="Z64" s="45"/>
      <c r="AA64" s="45"/>
      <c r="AB64" s="45"/>
      <c r="AC64" s="45"/>
      <c r="AD64" s="45"/>
      <c r="AE64" s="45"/>
      <c r="AF64" s="45"/>
      <c r="AG64" s="45"/>
      <c r="AH64" s="45"/>
      <c r="AI64" s="45"/>
      <c r="AJ64" s="45"/>
    </row>
    <row r="65">
      <c r="A65" s="105" t="b">
        <v>0</v>
      </c>
      <c r="B65" s="197" t="s">
        <v>222</v>
      </c>
      <c r="C65" s="128"/>
      <c r="D65" s="196" t="s">
        <v>42</v>
      </c>
      <c r="E65" s="105">
        <f t="shared" si="17"/>
        <v>1.33</v>
      </c>
      <c r="F65" s="137">
        <v>3.0</v>
      </c>
      <c r="G65" s="105" t="str">
        <f>IFERROR(__xludf.DUMMYFUNCTION("SPARKLINE(F65,{""charttype"",""bar"";""max"",3;""min"",1;""color1"",IF(F65=3,""#4078DD"",IF(F65=2,""#9CB7E9"",""#CED9EF""))})"),"")</f>
        <v/>
      </c>
      <c r="H65" s="105">
        <v>2.0</v>
      </c>
      <c r="I65" s="172" t="str">
        <f>IFERROR(__xludf.DUMMYFUNCTION("SPARKLINE(H65,{""charttype"",""bar"";""max"",3;""min"",1;""color1"",IF(H65=3,""#4078DD"",IF(H65=2,""#9CB7E9"",""#CED9EF""))})"),"")</f>
        <v/>
      </c>
      <c r="J65" s="105">
        <f t="shared" si="18"/>
        <v>2</v>
      </c>
      <c r="K65" s="45">
        <f t="shared" si="19"/>
        <v>6.7</v>
      </c>
      <c r="L65" s="105">
        <v>8.0</v>
      </c>
      <c r="M65" s="49" t="str">
        <f>IFERROR(__xludf.DUMMYFUNCTION("IF(A65=FALSE,SPARKLINE(K65:L65,{""charttype"",""bar"";""max"",8;""min"",0;""color1"",IF(K65&gt;=5,""green"",IF(K65&lt;=3,""orange"",""#C9C21D""));""color2"",""#eeeeee""}),""Done ✓"")"),"")</f>
        <v/>
      </c>
      <c r="N65" s="45"/>
      <c r="O65" s="45"/>
      <c r="P65" s="45"/>
      <c r="Q65" s="45"/>
      <c r="R65" s="45"/>
      <c r="S65" s="45"/>
      <c r="T65" s="45"/>
      <c r="U65" s="45"/>
      <c r="V65" s="45"/>
      <c r="W65" s="45"/>
      <c r="X65" s="45"/>
      <c r="Y65" s="45"/>
      <c r="Z65" s="45"/>
      <c r="AA65" s="45"/>
      <c r="AB65" s="45"/>
      <c r="AC65" s="45"/>
      <c r="AD65" s="45"/>
      <c r="AE65" s="45"/>
      <c r="AF65" s="45"/>
      <c r="AG65" s="45"/>
      <c r="AH65" s="45"/>
      <c r="AI65" s="45"/>
      <c r="AJ65" s="45"/>
    </row>
    <row r="66">
      <c r="A66" s="63" t="b">
        <v>0</v>
      </c>
      <c r="B66" s="207" t="s">
        <v>223</v>
      </c>
      <c r="C66" s="193" t="s">
        <v>32</v>
      </c>
      <c r="D66" s="199" t="s">
        <v>42</v>
      </c>
      <c r="E66" s="63">
        <f t="shared" si="17"/>
        <v>1.33</v>
      </c>
      <c r="F66" s="147">
        <v>3.0</v>
      </c>
      <c r="G66" s="63" t="str">
        <f>IFERROR(__xludf.DUMMYFUNCTION("SPARKLINE(F66,{""charttype"",""bar"";""max"",3;""min"",1;""color1"",IF(F66=3,""#4078DD"",IF(F66=2,""#9CB7E9"",""#CED9EF""))})"),"")</f>
        <v/>
      </c>
      <c r="H66" s="63">
        <v>3.0</v>
      </c>
      <c r="I66" s="172" t="str">
        <f>IFERROR(__xludf.DUMMYFUNCTION("SPARKLINE(H66,{""charttype"",""bar"";""max"",3;""min"",1;""color1"",IF(H66=3,""#4078DD"",IF(H66=2,""#9CB7E9"",""#CED9EF""))})"),"")</f>
        <v/>
      </c>
      <c r="J66" s="63">
        <f t="shared" si="18"/>
        <v>1</v>
      </c>
      <c r="K66" s="58">
        <f t="shared" si="19"/>
        <v>5.4</v>
      </c>
      <c r="L66" s="63">
        <v>8.0</v>
      </c>
      <c r="M66" s="62" t="str">
        <f>IFERROR(__xludf.DUMMYFUNCTION("IF(A66=FALSE,SPARKLINE(K66:L66,{""charttype"",""bar"";""max"",8;""min"",0;""color1"",IF(K66&gt;=5,""green"",IF(K66&lt;=3,""orange"",""#C9C21D""));""color2"",""#eeeeee""}),""Done ✓"")"),"")</f>
        <v/>
      </c>
      <c r="N66" s="58"/>
      <c r="O66" s="58"/>
      <c r="P66" s="58"/>
      <c r="Q66" s="58"/>
      <c r="R66" s="58"/>
      <c r="S66" s="58"/>
      <c r="T66" s="58"/>
      <c r="U66" s="58"/>
      <c r="V66" s="58"/>
      <c r="W66" s="58"/>
      <c r="X66" s="58"/>
      <c r="Y66" s="58"/>
      <c r="Z66" s="58"/>
      <c r="AA66" s="58"/>
      <c r="AB66" s="58"/>
      <c r="AC66" s="58"/>
      <c r="AD66" s="58"/>
      <c r="AE66" s="58"/>
      <c r="AF66" s="58"/>
      <c r="AG66" s="58"/>
      <c r="AH66" s="58"/>
      <c r="AI66" s="58"/>
      <c r="AJ66" s="58"/>
    </row>
    <row r="67">
      <c r="A67" s="117" t="s">
        <v>224</v>
      </c>
      <c r="B67" s="118" t="s">
        <v>225</v>
      </c>
      <c r="C67" s="118"/>
      <c r="D67" s="119"/>
      <c r="E67" s="121"/>
      <c r="F67" s="122"/>
      <c r="G67" s="123"/>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row>
    <row r="68">
      <c r="A68" s="126" t="b">
        <v>0</v>
      </c>
      <c r="B68" s="192" t="s">
        <v>226</v>
      </c>
      <c r="C68" s="128"/>
      <c r="D68" s="194" t="s">
        <v>49</v>
      </c>
      <c r="E68" s="126">
        <f t="shared" ref="E68:E77" si="20">IF(D68="Not Relevant","",IF(D68="Good","",IF(D68="Bad",1.33,1)))</f>
        <v>1</v>
      </c>
      <c r="F68" s="130">
        <v>3.0</v>
      </c>
      <c r="G68" s="126" t="str">
        <f>IFERROR(__xludf.DUMMYFUNCTION("SPARKLINE(F68,{""charttype"",""bar"";""max"",3;""min"",1;""color1"",IF(F68=3,""#4078DD"",IF(F68=2,""#9CB7E9"",""#CED9EF""))})"),"")</f>
        <v/>
      </c>
      <c r="H68" s="126">
        <v>2.0</v>
      </c>
      <c r="I68" s="172" t="str">
        <f>IFERROR(__xludf.DUMMYFUNCTION("SPARKLINE(H68,{""charttype"",""bar"";""max"",3;""min"",1;""color1"",IF(H68=3,""#4078DD"",IF(H68=2,""#9CB7E9"",""#CED9EF""))})"),"")</f>
        <v/>
      </c>
      <c r="J68" s="126">
        <f t="shared" ref="J68:J77" si="21">IF(H68=1,3,IF(H68=2,2,1))</f>
        <v>2</v>
      </c>
      <c r="K68" s="100">
        <f t="shared" ref="K68:K77" si="22">ROUNDUP(((J68+F68)*E68),1)</f>
        <v>5</v>
      </c>
      <c r="L68" s="126">
        <v>8.0</v>
      </c>
      <c r="M68" s="104" t="str">
        <f>IFERROR(__xludf.DUMMYFUNCTION("IF(A68=FALSE,SPARKLINE(K68:L68,{""charttype"",""bar"";""max"",8;""min"",0;""color1"",IF(K68&gt;=5,""green"",IF(K68&lt;=3,""orange"",""#C9C21D""));""color2"",""#eeeeee""}),""Done ✓"")"),"")</f>
        <v/>
      </c>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row>
    <row r="69">
      <c r="A69" s="105" t="b">
        <v>0</v>
      </c>
      <c r="B69" s="195" t="s">
        <v>227</v>
      </c>
      <c r="C69" s="128"/>
      <c r="D69" s="194" t="s">
        <v>49</v>
      </c>
      <c r="E69" s="105">
        <f t="shared" si="20"/>
        <v>1</v>
      </c>
      <c r="F69" s="137">
        <v>3.0</v>
      </c>
      <c r="G69" s="105" t="str">
        <f>IFERROR(__xludf.DUMMYFUNCTION("SPARKLINE(F69,{""charttype"",""bar"";""max"",3;""min"",1;""color1"",IF(F69=3,""#4078DD"",IF(F69=2,""#9CB7E9"",""#CED9EF""))})"),"")</f>
        <v/>
      </c>
      <c r="H69" s="105">
        <v>2.0</v>
      </c>
      <c r="I69" s="172" t="str">
        <f>IFERROR(__xludf.DUMMYFUNCTION("SPARKLINE(H69,{""charttype"",""bar"";""max"",3;""min"",1;""color1"",IF(H69=3,""#4078DD"",IF(H69=2,""#9CB7E9"",""#CED9EF""))})"),"")</f>
        <v/>
      </c>
      <c r="J69" s="105">
        <f t="shared" si="21"/>
        <v>2</v>
      </c>
      <c r="K69" s="45">
        <f t="shared" si="22"/>
        <v>5</v>
      </c>
      <c r="L69" s="105">
        <v>8.0</v>
      </c>
      <c r="M69" s="49" t="str">
        <f>IFERROR(__xludf.DUMMYFUNCTION("IF(A69=FALSE,SPARKLINE(K69:L69,{""charttype"",""bar"";""max"",8;""min"",0;""color1"",IF(K69&gt;=5,""green"",IF(K69&lt;=3,""orange"",""#C9C21D""));""color2"",""#eeeeee""}),""Done ✓"")"),"")</f>
        <v/>
      </c>
      <c r="N69" s="45"/>
      <c r="O69" s="45"/>
      <c r="P69" s="45"/>
      <c r="Q69" s="45"/>
      <c r="R69" s="45"/>
      <c r="S69" s="45"/>
      <c r="T69" s="45"/>
      <c r="U69" s="45"/>
      <c r="V69" s="45"/>
      <c r="W69" s="45"/>
      <c r="X69" s="45"/>
      <c r="Y69" s="45"/>
      <c r="Z69" s="45"/>
      <c r="AA69" s="45"/>
      <c r="AB69" s="45"/>
      <c r="AC69" s="45"/>
      <c r="AD69" s="45"/>
      <c r="AE69" s="45"/>
      <c r="AF69" s="45"/>
      <c r="AG69" s="45"/>
      <c r="AH69" s="45"/>
      <c r="AI69" s="45"/>
      <c r="AJ69" s="45"/>
    </row>
    <row r="70">
      <c r="A70" s="105" t="b">
        <v>0</v>
      </c>
      <c r="B70" s="197" t="s">
        <v>228</v>
      </c>
      <c r="C70" s="193" t="s">
        <v>32</v>
      </c>
      <c r="D70" s="194" t="s">
        <v>49</v>
      </c>
      <c r="E70" s="105">
        <f t="shared" si="20"/>
        <v>1</v>
      </c>
      <c r="F70" s="137">
        <v>3.0</v>
      </c>
      <c r="G70" s="105" t="str">
        <f>IFERROR(__xludf.DUMMYFUNCTION("SPARKLINE(F70,{""charttype"",""bar"";""max"",3;""min"",1;""color1"",IF(F70=3,""#4078DD"",IF(F70=2,""#9CB7E9"",""#CED9EF""))})"),"")</f>
        <v/>
      </c>
      <c r="H70" s="105">
        <v>2.0</v>
      </c>
      <c r="I70" s="172" t="str">
        <f>IFERROR(__xludf.DUMMYFUNCTION("SPARKLINE(H70,{""charttype"",""bar"";""max"",3;""min"",1;""color1"",IF(H70=3,""#4078DD"",IF(H70=2,""#9CB7E9"",""#CED9EF""))})"),"")</f>
        <v/>
      </c>
      <c r="J70" s="105">
        <f t="shared" si="21"/>
        <v>2</v>
      </c>
      <c r="K70" s="45">
        <f t="shared" si="22"/>
        <v>5</v>
      </c>
      <c r="L70" s="105">
        <v>8.0</v>
      </c>
      <c r="M70" s="49" t="str">
        <f>IFERROR(__xludf.DUMMYFUNCTION("IF(A70=FALSE,SPARKLINE(K70:L70,{""charttype"",""bar"";""max"",8;""min"",0;""color1"",IF(K70&gt;=5,""green"",IF(K70&lt;=3,""orange"",""#C9C21D""));""color2"",""#eeeeee""}),""Done ✓"")"),"")</f>
        <v/>
      </c>
      <c r="N70" s="45"/>
      <c r="O70" s="45"/>
      <c r="P70" s="45"/>
      <c r="Q70" s="45"/>
      <c r="R70" s="45"/>
      <c r="S70" s="45"/>
      <c r="T70" s="45"/>
      <c r="U70" s="45"/>
      <c r="V70" s="45"/>
      <c r="W70" s="45"/>
      <c r="X70" s="45"/>
      <c r="Y70" s="45"/>
      <c r="Z70" s="45"/>
      <c r="AA70" s="45"/>
      <c r="AB70" s="45"/>
      <c r="AC70" s="45"/>
      <c r="AD70" s="45"/>
      <c r="AE70" s="45"/>
      <c r="AF70" s="45"/>
      <c r="AG70" s="45"/>
      <c r="AH70" s="45"/>
      <c r="AI70" s="45"/>
      <c r="AJ70" s="45"/>
    </row>
    <row r="71">
      <c r="A71" s="105" t="b">
        <v>0</v>
      </c>
      <c r="B71" s="195" t="s">
        <v>229</v>
      </c>
      <c r="C71" s="193" t="s">
        <v>32</v>
      </c>
      <c r="D71" s="194" t="s">
        <v>49</v>
      </c>
      <c r="E71" s="105">
        <f t="shared" si="20"/>
        <v>1</v>
      </c>
      <c r="F71" s="137">
        <v>3.0</v>
      </c>
      <c r="G71" s="105" t="str">
        <f>IFERROR(__xludf.DUMMYFUNCTION("SPARKLINE(F71,{""charttype"",""bar"";""max"",3;""min"",1;""color1"",IF(F71=3,""#4078DD"",IF(F71=2,""#9CB7E9"",""#CED9EF""))})"),"")</f>
        <v/>
      </c>
      <c r="H71" s="105">
        <v>2.0</v>
      </c>
      <c r="I71" s="172" t="str">
        <f>IFERROR(__xludf.DUMMYFUNCTION("SPARKLINE(H71,{""charttype"",""bar"";""max"",3;""min"",1;""color1"",IF(H71=3,""#4078DD"",IF(H71=2,""#9CB7E9"",""#CED9EF""))})"),"")</f>
        <v/>
      </c>
      <c r="J71" s="105">
        <f t="shared" si="21"/>
        <v>2</v>
      </c>
      <c r="K71" s="45">
        <f t="shared" si="22"/>
        <v>5</v>
      </c>
      <c r="L71" s="105">
        <v>8.0</v>
      </c>
      <c r="M71" s="49" t="str">
        <f>IFERROR(__xludf.DUMMYFUNCTION("IF(A71=FALSE,SPARKLINE(K71:L71,{""charttype"",""bar"";""max"",8;""min"",0;""color1"",IF(K71&gt;=5,""green"",IF(K71&lt;=3,""orange"",""#C9C21D""));""color2"",""#eeeeee""}),""Done ✓"")"),"")</f>
        <v/>
      </c>
      <c r="N71" s="45"/>
      <c r="O71" s="45"/>
      <c r="P71" s="45"/>
      <c r="Q71" s="45"/>
      <c r="R71" s="45"/>
      <c r="S71" s="45"/>
      <c r="T71" s="45"/>
      <c r="U71" s="45"/>
      <c r="V71" s="45"/>
      <c r="W71" s="45"/>
      <c r="X71" s="45"/>
      <c r="Y71" s="45"/>
      <c r="Z71" s="45"/>
      <c r="AA71" s="45"/>
      <c r="AB71" s="45"/>
      <c r="AC71" s="45"/>
      <c r="AD71" s="45"/>
      <c r="AE71" s="45"/>
      <c r="AF71" s="45"/>
      <c r="AG71" s="45"/>
      <c r="AH71" s="45"/>
      <c r="AI71" s="45"/>
      <c r="AJ71" s="45"/>
    </row>
    <row r="72">
      <c r="A72" s="105" t="b">
        <v>0</v>
      </c>
      <c r="B72" s="206" t="s">
        <v>230</v>
      </c>
      <c r="C72" s="193" t="s">
        <v>32</v>
      </c>
      <c r="D72" s="196" t="s">
        <v>49</v>
      </c>
      <c r="E72" s="105">
        <f t="shared" si="20"/>
        <v>1</v>
      </c>
      <c r="F72" s="137">
        <v>3.0</v>
      </c>
      <c r="G72" s="105" t="str">
        <f>IFERROR(__xludf.DUMMYFUNCTION("SPARKLINE(F72,{""charttype"",""bar"";""max"",3;""min"",1;""color1"",IF(F72=3,""#4078DD"",IF(F72=2,""#9CB7E9"",""#CED9EF""))})"),"")</f>
        <v/>
      </c>
      <c r="H72" s="105">
        <v>2.0</v>
      </c>
      <c r="I72" s="172" t="str">
        <f>IFERROR(__xludf.DUMMYFUNCTION("SPARKLINE(H72,{""charttype"",""bar"";""max"",3;""min"",1;""color1"",IF(H72=3,""#4078DD"",IF(H72=2,""#9CB7E9"",""#CED9EF""))})"),"")</f>
        <v/>
      </c>
      <c r="J72" s="105">
        <f t="shared" si="21"/>
        <v>2</v>
      </c>
      <c r="K72" s="45">
        <f t="shared" si="22"/>
        <v>5</v>
      </c>
      <c r="L72" s="105">
        <v>8.0</v>
      </c>
      <c r="M72" s="49" t="str">
        <f>IFERROR(__xludf.DUMMYFUNCTION("IF(A72=FALSE,SPARKLINE(K72:L72,{""charttype"",""bar"";""max"",8;""min"",0;""color1"",IF(K72&gt;=5,""green"",IF(K72&lt;=3,""orange"",""#C9C21D""));""color2"",""#eeeeee""}),""Done ✓"")"),"")</f>
        <v/>
      </c>
      <c r="N72" s="45"/>
      <c r="O72" s="45"/>
      <c r="P72" s="45"/>
      <c r="Q72" s="45"/>
      <c r="R72" s="45"/>
      <c r="S72" s="45"/>
      <c r="T72" s="45"/>
      <c r="U72" s="45"/>
      <c r="V72" s="45"/>
      <c r="W72" s="45"/>
      <c r="X72" s="45"/>
      <c r="Y72" s="45"/>
      <c r="Z72" s="45"/>
      <c r="AA72" s="45"/>
      <c r="AB72" s="45"/>
      <c r="AC72" s="45"/>
      <c r="AD72" s="45"/>
      <c r="AE72" s="45"/>
      <c r="AF72" s="45"/>
      <c r="AG72" s="45"/>
      <c r="AH72" s="45"/>
      <c r="AI72" s="45"/>
      <c r="AJ72" s="45"/>
    </row>
    <row r="73">
      <c r="A73" s="105" t="b">
        <v>0</v>
      </c>
      <c r="B73" s="206" t="s">
        <v>231</v>
      </c>
      <c r="C73" s="193" t="s">
        <v>32</v>
      </c>
      <c r="D73" s="196" t="s">
        <v>49</v>
      </c>
      <c r="E73" s="105">
        <f t="shared" si="20"/>
        <v>1</v>
      </c>
      <c r="F73" s="137">
        <v>3.0</v>
      </c>
      <c r="G73" s="105" t="str">
        <f>IFERROR(__xludf.DUMMYFUNCTION("SPARKLINE(F73,{""charttype"",""bar"";""max"",3;""min"",1;""color1"",IF(F73=3,""#4078DD"",IF(F73=2,""#9CB7E9"",""#CED9EF""))})"),"")</f>
        <v/>
      </c>
      <c r="H73" s="105">
        <v>2.0</v>
      </c>
      <c r="I73" s="172" t="str">
        <f>IFERROR(__xludf.DUMMYFUNCTION("SPARKLINE(H73,{""charttype"",""bar"";""max"",3;""min"",1;""color1"",IF(H73=3,""#4078DD"",IF(H73=2,""#9CB7E9"",""#CED9EF""))})"),"")</f>
        <v/>
      </c>
      <c r="J73" s="105">
        <f t="shared" si="21"/>
        <v>2</v>
      </c>
      <c r="K73" s="45">
        <f t="shared" si="22"/>
        <v>5</v>
      </c>
      <c r="L73" s="105">
        <v>8.0</v>
      </c>
      <c r="M73" s="49" t="str">
        <f>IFERROR(__xludf.DUMMYFUNCTION("IF(A73=FALSE,SPARKLINE(K73:L73,{""charttype"",""bar"";""max"",8;""min"",0;""color1"",IF(K73&gt;=5,""green"",IF(K73&lt;=3,""orange"",""#C9C21D""));""color2"",""#eeeeee""}),""Done ✓"")"),"")</f>
        <v/>
      </c>
      <c r="N73" s="45"/>
      <c r="O73" s="45"/>
      <c r="P73" s="45"/>
      <c r="Q73" s="45"/>
      <c r="R73" s="45"/>
      <c r="S73" s="45"/>
      <c r="T73" s="45"/>
      <c r="U73" s="45"/>
      <c r="V73" s="45"/>
      <c r="W73" s="45"/>
      <c r="X73" s="45"/>
      <c r="Y73" s="45"/>
      <c r="Z73" s="45"/>
      <c r="AA73" s="45"/>
      <c r="AB73" s="45"/>
      <c r="AC73" s="45"/>
      <c r="AD73" s="45"/>
      <c r="AE73" s="45"/>
      <c r="AF73" s="45"/>
      <c r="AG73" s="45"/>
      <c r="AH73" s="45"/>
      <c r="AI73" s="45"/>
      <c r="AJ73" s="45"/>
    </row>
    <row r="74">
      <c r="A74" s="105" t="b">
        <v>0</v>
      </c>
      <c r="B74" s="195" t="s">
        <v>232</v>
      </c>
      <c r="C74" s="193" t="s">
        <v>32</v>
      </c>
      <c r="D74" s="196" t="s">
        <v>42</v>
      </c>
      <c r="E74" s="105">
        <f t="shared" si="20"/>
        <v>1.33</v>
      </c>
      <c r="F74" s="137">
        <v>2.0</v>
      </c>
      <c r="G74" s="105" t="str">
        <f>IFERROR(__xludf.DUMMYFUNCTION("SPARKLINE(F74,{""charttype"",""bar"";""max"",3;""min"",1;""color1"",IF(F74=3,""#4078DD"",IF(F74=2,""#9CB7E9"",""#CED9EF""))})"),"")</f>
        <v/>
      </c>
      <c r="H74" s="105">
        <v>2.0</v>
      </c>
      <c r="I74" s="172" t="str">
        <f>IFERROR(__xludf.DUMMYFUNCTION("SPARKLINE(H74,{""charttype"",""bar"";""max"",3;""min"",1;""color1"",IF(H74=3,""#4078DD"",IF(H74=2,""#9CB7E9"",""#CED9EF""))})"),"")</f>
        <v/>
      </c>
      <c r="J74" s="105">
        <f t="shared" si="21"/>
        <v>2</v>
      </c>
      <c r="K74" s="45">
        <f t="shared" si="22"/>
        <v>5.4</v>
      </c>
      <c r="L74" s="105">
        <v>8.0</v>
      </c>
      <c r="M74" s="49" t="str">
        <f>IFERROR(__xludf.DUMMYFUNCTION("IF(A74=FALSE,SPARKLINE(K74:L74,{""charttype"",""bar"";""max"",8;""min"",0;""color1"",IF(K74&gt;=5,""green"",IF(K74&lt;=3,""orange"",""#C9C21D""));""color2"",""#eeeeee""}),""Done ✓"")"),"")</f>
        <v/>
      </c>
      <c r="N74" s="45"/>
      <c r="O74" s="45"/>
      <c r="P74" s="45"/>
      <c r="Q74" s="45"/>
      <c r="R74" s="45"/>
      <c r="S74" s="45"/>
      <c r="T74" s="45"/>
      <c r="U74" s="45"/>
      <c r="V74" s="45"/>
      <c r="W74" s="45"/>
      <c r="X74" s="45"/>
      <c r="Y74" s="45"/>
      <c r="Z74" s="45"/>
      <c r="AA74" s="45"/>
      <c r="AB74" s="45"/>
      <c r="AC74" s="45"/>
      <c r="AD74" s="45"/>
      <c r="AE74" s="45"/>
      <c r="AF74" s="45"/>
      <c r="AG74" s="45"/>
      <c r="AH74" s="45"/>
      <c r="AI74" s="45"/>
      <c r="AJ74" s="45"/>
    </row>
    <row r="75">
      <c r="A75" s="105" t="b">
        <v>0</v>
      </c>
      <c r="B75" s="195" t="s">
        <v>233</v>
      </c>
      <c r="C75" s="193" t="s">
        <v>32</v>
      </c>
      <c r="D75" s="196" t="s">
        <v>49</v>
      </c>
      <c r="E75" s="105">
        <f t="shared" si="20"/>
        <v>1</v>
      </c>
      <c r="F75" s="137">
        <v>3.0</v>
      </c>
      <c r="G75" s="105" t="str">
        <f>IFERROR(__xludf.DUMMYFUNCTION("SPARKLINE(F75,{""charttype"",""bar"";""max"",3;""min"",1;""color1"",IF(F75=3,""#4078DD"",IF(F75=2,""#9CB7E9"",""#CED9EF""))})"),"")</f>
        <v/>
      </c>
      <c r="H75" s="105">
        <v>3.0</v>
      </c>
      <c r="I75" s="172" t="str">
        <f>IFERROR(__xludf.DUMMYFUNCTION("SPARKLINE(H75,{""charttype"",""bar"";""max"",3;""min"",1;""color1"",IF(H75=3,""#4078DD"",IF(H75=2,""#9CB7E9"",""#CED9EF""))})"),"")</f>
        <v/>
      </c>
      <c r="J75" s="105">
        <f t="shared" si="21"/>
        <v>1</v>
      </c>
      <c r="K75" s="45">
        <f t="shared" si="22"/>
        <v>4</v>
      </c>
      <c r="L75" s="105">
        <v>8.0</v>
      </c>
      <c r="M75" s="49" t="str">
        <f>IFERROR(__xludf.DUMMYFUNCTION("IF(A75=FALSE,SPARKLINE(K75:L75,{""charttype"",""bar"";""max"",8;""min"",0;""color1"",IF(K75&gt;=5,""green"",IF(K75&lt;=3,""orange"",""#C9C21D""));""color2"",""#eeeeee""}),""Done ✓"")"),"")</f>
        <v/>
      </c>
      <c r="N75" s="45"/>
      <c r="O75" s="45"/>
      <c r="P75" s="45"/>
      <c r="Q75" s="45"/>
      <c r="R75" s="45"/>
      <c r="S75" s="45"/>
      <c r="T75" s="45"/>
      <c r="U75" s="45"/>
      <c r="V75" s="45"/>
      <c r="W75" s="45"/>
      <c r="X75" s="45"/>
      <c r="Y75" s="45"/>
      <c r="Z75" s="45"/>
      <c r="AA75" s="45"/>
      <c r="AB75" s="45"/>
      <c r="AC75" s="45"/>
      <c r="AD75" s="45"/>
      <c r="AE75" s="45"/>
      <c r="AF75" s="45"/>
      <c r="AG75" s="45"/>
      <c r="AH75" s="45"/>
      <c r="AI75" s="45"/>
      <c r="AJ75" s="45"/>
    </row>
    <row r="76">
      <c r="A76" s="105" t="b">
        <v>0</v>
      </c>
      <c r="B76" s="205" t="s">
        <v>234</v>
      </c>
      <c r="C76" s="128"/>
      <c r="D76" s="196" t="s">
        <v>49</v>
      </c>
      <c r="E76" s="105">
        <f t="shared" si="20"/>
        <v>1</v>
      </c>
      <c r="F76" s="137">
        <v>3.0</v>
      </c>
      <c r="G76" s="105" t="str">
        <f>IFERROR(__xludf.DUMMYFUNCTION("SPARKLINE(F76,{""charttype"",""bar"";""max"",3;""min"",1;""color1"",IF(F76=3,""#4078DD"",IF(F76=2,""#9CB7E9"",""#CED9EF""))})"),"")</f>
        <v/>
      </c>
      <c r="H76" s="105">
        <v>2.0</v>
      </c>
      <c r="I76" s="172" t="str">
        <f>IFERROR(__xludf.DUMMYFUNCTION("SPARKLINE(H76,{""charttype"",""bar"";""max"",3;""min"",1;""color1"",IF(H76=3,""#4078DD"",IF(H76=2,""#9CB7E9"",""#CED9EF""))})"),"")</f>
        <v/>
      </c>
      <c r="J76" s="105">
        <f t="shared" si="21"/>
        <v>2</v>
      </c>
      <c r="K76" s="45">
        <f t="shared" si="22"/>
        <v>5</v>
      </c>
      <c r="L76" s="105">
        <v>8.0</v>
      </c>
      <c r="M76" s="49" t="str">
        <f>IFERROR(__xludf.DUMMYFUNCTION("IF(A76=FALSE,SPARKLINE(K76:L76,{""charttype"",""bar"";""max"",8;""min"",0;""color1"",IF(K76&gt;=5,""green"",IF(K76&lt;=3,""orange"",""#C9C21D""));""color2"",""#eeeeee""}),""Done ✓"")"),"")</f>
        <v/>
      </c>
      <c r="N76" s="45"/>
      <c r="O76" s="45"/>
      <c r="P76" s="45"/>
      <c r="Q76" s="45"/>
      <c r="R76" s="45"/>
      <c r="S76" s="45"/>
      <c r="T76" s="45"/>
      <c r="U76" s="45"/>
      <c r="V76" s="45"/>
      <c r="W76" s="45"/>
      <c r="X76" s="45"/>
      <c r="Y76" s="45"/>
      <c r="Z76" s="45"/>
      <c r="AA76" s="45"/>
      <c r="AB76" s="45"/>
      <c r="AC76" s="45"/>
      <c r="AD76" s="45"/>
      <c r="AE76" s="45"/>
      <c r="AF76" s="45"/>
      <c r="AG76" s="45"/>
      <c r="AH76" s="45"/>
      <c r="AI76" s="45"/>
      <c r="AJ76" s="45"/>
    </row>
    <row r="77">
      <c r="A77" s="105" t="b">
        <v>0</v>
      </c>
      <c r="B77" s="197" t="s">
        <v>249</v>
      </c>
      <c r="C77" s="193" t="s">
        <v>32</v>
      </c>
      <c r="D77" s="196" t="s">
        <v>42</v>
      </c>
      <c r="E77" s="105">
        <f t="shared" si="20"/>
        <v>1.33</v>
      </c>
      <c r="F77" s="137">
        <v>3.0</v>
      </c>
      <c r="G77" s="105" t="str">
        <f>IFERROR(__xludf.DUMMYFUNCTION("SPARKLINE(F77,{""charttype"",""bar"";""max"",3;""min"",1;""color1"",IF(F77=3,""#4078DD"",IF(F77=2,""#9CB7E9"",""#CED9EF""))})"),"")</f>
        <v/>
      </c>
      <c r="H77" s="105">
        <v>3.0</v>
      </c>
      <c r="I77" s="172" t="str">
        <f>IFERROR(__xludf.DUMMYFUNCTION("SPARKLINE(H77,{""charttype"",""bar"";""max"",3;""min"",1;""color1"",IF(H77=3,""#4078DD"",IF(H77=2,""#9CB7E9"",""#CED9EF""))})"),"")</f>
        <v/>
      </c>
      <c r="J77" s="105">
        <f t="shared" si="21"/>
        <v>1</v>
      </c>
      <c r="K77" s="45">
        <f t="shared" si="22"/>
        <v>5.4</v>
      </c>
      <c r="L77" s="105">
        <v>8.0</v>
      </c>
      <c r="M77" s="49" t="str">
        <f>IFERROR(__xludf.DUMMYFUNCTION("IF(A77=FALSE,SPARKLINE(K77:L77,{""charttype"",""bar"";""max"",8;""min"",0;""color1"",IF(K77&gt;=5,""green"",IF(K77&lt;=3,""orange"",""#C9C21D""));""color2"",""#eeeeee""}),""Done ✓"")"),"")</f>
        <v/>
      </c>
      <c r="N77" s="45"/>
      <c r="O77" s="45"/>
      <c r="P77" s="45"/>
      <c r="Q77" s="45"/>
      <c r="R77" s="45"/>
      <c r="S77" s="45"/>
      <c r="T77" s="45"/>
      <c r="U77" s="45"/>
      <c r="V77" s="45"/>
      <c r="W77" s="45"/>
      <c r="X77" s="45"/>
      <c r="Y77" s="45"/>
      <c r="Z77" s="45"/>
      <c r="AA77" s="45"/>
      <c r="AB77" s="45"/>
      <c r="AC77" s="45"/>
      <c r="AD77" s="45"/>
      <c r="AE77" s="45"/>
      <c r="AF77" s="45"/>
      <c r="AG77" s="45"/>
      <c r="AH77" s="45"/>
      <c r="AI77" s="45"/>
      <c r="AJ77" s="45"/>
    </row>
    <row r="78">
      <c r="A78" s="45"/>
      <c r="B78" s="110"/>
      <c r="C78" s="101"/>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C79" s="46"/>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C80" s="46"/>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C81" s="46"/>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C82" s="46"/>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C83" s="46"/>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C84" s="46"/>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C85" s="46"/>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C86" s="46"/>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C87" s="46"/>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C88" s="46"/>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C89" s="46"/>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C90" s="46"/>
      <c r="D90" s="45"/>
      <c r="E90" s="137"/>
      <c r="F90" s="105"/>
      <c r="G90" s="45"/>
      <c r="H90" s="45"/>
      <c r="I90" s="45"/>
      <c r="J90" s="45"/>
      <c r="K90" s="49"/>
      <c r="L90" s="49"/>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C91" s="46"/>
      <c r="D91" s="45"/>
      <c r="E91" s="137"/>
      <c r="F91" s="105"/>
      <c r="G91" s="45"/>
      <c r="H91" s="45"/>
      <c r="I91" s="45"/>
      <c r="J91" s="45"/>
      <c r="K91" s="49"/>
      <c r="L91" s="49"/>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C92" s="46"/>
      <c r="D92" s="45"/>
      <c r="E92" s="137"/>
      <c r="F92" s="105"/>
      <c r="G92" s="45"/>
      <c r="H92" s="45"/>
      <c r="I92" s="45"/>
      <c r="J92" s="45"/>
      <c r="K92" s="49"/>
      <c r="L92" s="49"/>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C93" s="46"/>
      <c r="D93" s="45"/>
      <c r="E93" s="137"/>
      <c r="F93" s="105"/>
      <c r="G93" s="45"/>
      <c r="H93" s="45"/>
      <c r="I93" s="45"/>
      <c r="J93" s="45"/>
      <c r="K93" s="49"/>
      <c r="L93" s="49"/>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C94" s="46"/>
      <c r="D94" s="45"/>
      <c r="E94" s="137"/>
      <c r="F94" s="105"/>
      <c r="G94" s="45"/>
      <c r="H94" s="45"/>
      <c r="I94" s="45"/>
      <c r="J94" s="45"/>
      <c r="K94" s="49"/>
      <c r="L94" s="49"/>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C95" s="46"/>
      <c r="D95" s="45"/>
      <c r="E95" s="137"/>
      <c r="F95" s="105"/>
      <c r="G95" s="45"/>
      <c r="H95" s="45"/>
      <c r="I95" s="45"/>
      <c r="J95" s="45"/>
      <c r="K95" s="49"/>
      <c r="L95" s="49"/>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C96" s="46"/>
      <c r="D96" s="45"/>
      <c r="E96" s="137"/>
      <c r="F96" s="105"/>
      <c r="G96" s="45"/>
      <c r="H96" s="45"/>
      <c r="I96" s="45"/>
      <c r="J96" s="45"/>
      <c r="K96" s="49"/>
      <c r="L96" s="49"/>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C97" s="46"/>
      <c r="D97" s="45"/>
      <c r="E97" s="137"/>
      <c r="F97" s="105"/>
      <c r="G97" s="45"/>
      <c r="H97" s="45"/>
      <c r="I97" s="45"/>
      <c r="J97" s="45"/>
      <c r="K97" s="49"/>
      <c r="L97" s="49"/>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C98" s="45"/>
      <c r="D98" s="45"/>
      <c r="E98" s="45"/>
      <c r="F98" s="45"/>
      <c r="G98" s="45"/>
      <c r="H98" s="45"/>
      <c r="I98" s="45"/>
      <c r="J98" s="45"/>
      <c r="K98" s="46"/>
      <c r="L98" s="46"/>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C99" s="45"/>
      <c r="D99" s="45"/>
      <c r="E99" s="45"/>
      <c r="F99" s="45"/>
      <c r="G99" s="45"/>
      <c r="H99" s="45"/>
      <c r="I99" s="45"/>
      <c r="J99" s="45"/>
      <c r="K99" s="46"/>
      <c r="L99" s="46"/>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C100" s="45"/>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C101" s="45"/>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C102" s="45"/>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C103" s="45"/>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45"/>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45"/>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45"/>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10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45"/>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A1016" s="45"/>
      <c r="B1016" s="110"/>
      <c r="C1016" s="45"/>
      <c r="D1016" s="45"/>
      <c r="E1016" s="45"/>
      <c r="F1016" s="45"/>
      <c r="G1016" s="45"/>
      <c r="H1016" s="45"/>
      <c r="I1016" s="45"/>
      <c r="J1016" s="45"/>
      <c r="K1016" s="46"/>
      <c r="L1016" s="46"/>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row>
    <row r="1017">
      <c r="A1017" s="45"/>
      <c r="B1017" s="110"/>
      <c r="C1017" s="45"/>
      <c r="D1017" s="45"/>
      <c r="E1017" s="45"/>
      <c r="F1017" s="45"/>
      <c r="G1017" s="45"/>
      <c r="H1017" s="45"/>
      <c r="I1017" s="45"/>
      <c r="J1017" s="45"/>
      <c r="K1017" s="46"/>
      <c r="L1017" s="46"/>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row>
    <row r="1018">
      <c r="A1018" s="45"/>
      <c r="B1018" s="110"/>
      <c r="C1018" s="45"/>
      <c r="D1018" s="45"/>
      <c r="E1018" s="45"/>
      <c r="F1018" s="45"/>
      <c r="G1018" s="45"/>
      <c r="H1018" s="45"/>
      <c r="I1018" s="45"/>
      <c r="J1018" s="45"/>
      <c r="K1018" s="46"/>
      <c r="L1018" s="46"/>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row>
    <row r="1019">
      <c r="A1019" s="45"/>
      <c r="B1019" s="110"/>
      <c r="C1019" s="45"/>
      <c r="D1019" s="45"/>
      <c r="E1019" s="45"/>
      <c r="F1019" s="45"/>
      <c r="G1019" s="45"/>
      <c r="H1019" s="45"/>
      <c r="I1019" s="45"/>
      <c r="J1019" s="45"/>
      <c r="K1019" s="46"/>
      <c r="L1019" s="46"/>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row>
    <row r="1020">
      <c r="A1020" s="45"/>
      <c r="B1020" s="110"/>
      <c r="C1020" s="45"/>
      <c r="D1020" s="45"/>
      <c r="E1020" s="45"/>
      <c r="F1020" s="45"/>
      <c r="G1020" s="45"/>
      <c r="H1020" s="45"/>
      <c r="I1020" s="45"/>
      <c r="J1020" s="45"/>
      <c r="K1020" s="46"/>
      <c r="L1020" s="46"/>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row>
    <row r="1021">
      <c r="A1021" s="45"/>
      <c r="B1021" s="110"/>
      <c r="C1021" s="45"/>
      <c r="D1021" s="45"/>
      <c r="E1021" s="45"/>
      <c r="F1021" s="45"/>
      <c r="G1021" s="45"/>
      <c r="H1021" s="45"/>
      <c r="I1021" s="45"/>
      <c r="J1021" s="45"/>
      <c r="K1021" s="46"/>
      <c r="L1021" s="46"/>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row>
    <row r="1022">
      <c r="A1022" s="45"/>
      <c r="B1022" s="110"/>
      <c r="C1022" s="45"/>
      <c r="D1022" s="45"/>
      <c r="E1022" s="45"/>
      <c r="F1022" s="45"/>
      <c r="G1022" s="45"/>
      <c r="H1022" s="45"/>
      <c r="I1022" s="45"/>
      <c r="J1022" s="45"/>
      <c r="K1022" s="46"/>
      <c r="L1022" s="46"/>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row>
    <row r="1023">
      <c r="A1023" s="45"/>
      <c r="B1023" s="110"/>
      <c r="C1023" s="45"/>
      <c r="D1023" s="45"/>
      <c r="E1023" s="45"/>
      <c r="F1023" s="45"/>
      <c r="G1023" s="45"/>
      <c r="H1023" s="45"/>
      <c r="I1023" s="45"/>
      <c r="J1023" s="45"/>
      <c r="K1023" s="46"/>
      <c r="L1023" s="46"/>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row>
    <row r="1024">
      <c r="A1024" s="45"/>
      <c r="B1024" s="110"/>
      <c r="C1024" s="45"/>
      <c r="D1024" s="45"/>
      <c r="E1024" s="45"/>
      <c r="F1024" s="45"/>
      <c r="G1024" s="45"/>
      <c r="H1024" s="45"/>
      <c r="I1024" s="45"/>
      <c r="J1024" s="45"/>
      <c r="K1024" s="46"/>
      <c r="L1024" s="46"/>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row>
    <row r="1025">
      <c r="B1025" s="175"/>
      <c r="K1025" s="176"/>
      <c r="L1025" s="176"/>
    </row>
  </sheetData>
  <conditionalFormatting sqref="B3:B1025 C7 C14 C24 C48 C57 C67">
    <cfRule type="expression" dxfId="1" priority="1">
      <formula>$A3=true</formula>
    </cfRule>
  </conditionalFormatting>
  <conditionalFormatting sqref="A3:A1025 C3:L1025 N3:N1025 M7 M14 M24 M48 M57 M67">
    <cfRule type="expression" dxfId="0" priority="2">
      <formula>$A3=true</formula>
    </cfRule>
  </conditionalFormatting>
  <conditionalFormatting sqref="M3:M1025">
    <cfRule type="containsText" dxfId="2" priority="3" operator="containsText" text="Done">
      <formula>NOT(ISERROR(SEARCH(("Done"),(M3))))</formula>
    </cfRule>
  </conditionalFormatting>
  <conditionalFormatting sqref="D2:D1025">
    <cfRule type="containsText" dxfId="3" priority="4" operator="containsText" text="Good">
      <formula>NOT(ISERROR(SEARCH(("Good"),(D2))))</formula>
    </cfRule>
  </conditionalFormatting>
  <conditionalFormatting sqref="D2:D1025">
    <cfRule type="containsText" dxfId="4" priority="5" operator="containsText" text="Bad">
      <formula>NOT(ISERROR(SEARCH(("Bad"),(D2))))</formula>
    </cfRule>
  </conditionalFormatting>
  <conditionalFormatting sqref="D2:D1025">
    <cfRule type="containsText" dxfId="5" priority="6" operator="containsText" text="Can be Improved">
      <formula>NOT(ISERROR(SEARCH(("Can be Improved"),(D2))))</formula>
    </cfRule>
  </conditionalFormatting>
  <conditionalFormatting sqref="A3:M111">
    <cfRule type="expression" dxfId="6" priority="7">
      <formula>or($D3="Good",$D3="Not relevant")</formula>
    </cfRule>
  </conditionalFormatting>
  <dataValidations>
    <dataValidation type="list" allowBlank="1" sqref="D3:D6 D8:D13 D15:D23 D25:D47 D49:D56 D58:D66 D68:D77">
      <formula1>"Good,Can be Improved,Bad,Not Relevant"</formula1>
    </dataValidation>
  </dataValidations>
  <hyperlinks>
    <hyperlink r:id="rId1" ref="C4"/>
    <hyperlink r:id="rId2" ref="C8"/>
    <hyperlink r:id="rId3" ref="C9"/>
    <hyperlink r:id="rId4" ref="C10"/>
    <hyperlink r:id="rId5" ref="C11"/>
    <hyperlink r:id="rId6" ref="C12"/>
    <hyperlink r:id="rId7" ref="C13"/>
    <hyperlink r:id="rId8" ref="C15"/>
    <hyperlink r:id="rId9" ref="C16"/>
    <hyperlink r:id="rId10" ref="C17"/>
    <hyperlink r:id="rId11" ref="C18"/>
    <hyperlink r:id="rId12" ref="C19"/>
    <hyperlink r:id="rId13" ref="C20"/>
    <hyperlink r:id="rId14" ref="C21"/>
    <hyperlink r:id="rId15" ref="C22"/>
    <hyperlink r:id="rId16" ref="C25"/>
    <hyperlink r:id="rId17" ref="C26"/>
    <hyperlink r:id="rId18" ref="C27"/>
    <hyperlink r:id="rId19" ref="C29"/>
    <hyperlink r:id="rId20" ref="C30"/>
    <hyperlink r:id="rId21" ref="C33"/>
    <hyperlink r:id="rId22" ref="C34"/>
    <hyperlink r:id="rId23" ref="C35"/>
    <hyperlink r:id="rId24" ref="C36"/>
    <hyperlink r:id="rId25" ref="C38"/>
    <hyperlink r:id="rId26" ref="C39"/>
    <hyperlink r:id="rId27" ref="C40"/>
    <hyperlink r:id="rId28" ref="C41"/>
    <hyperlink r:id="rId29" ref="C42"/>
    <hyperlink r:id="rId30" ref="C43"/>
    <hyperlink r:id="rId31" ref="C44"/>
    <hyperlink r:id="rId32" ref="C45"/>
    <hyperlink r:id="rId33" ref="C49"/>
    <hyperlink r:id="rId34" ref="C50"/>
    <hyperlink r:id="rId35" ref="C51"/>
    <hyperlink r:id="rId36" ref="C52"/>
    <hyperlink r:id="rId37" ref="C53"/>
    <hyperlink r:id="rId38" ref="C54"/>
    <hyperlink r:id="rId39" ref="C59"/>
    <hyperlink r:id="rId40" ref="C60"/>
    <hyperlink r:id="rId41" ref="C61"/>
    <hyperlink r:id="rId42" ref="C62"/>
    <hyperlink r:id="rId43" ref="C63"/>
    <hyperlink r:id="rId44" ref="C64"/>
    <hyperlink r:id="rId45" ref="C66"/>
    <hyperlink r:id="rId46" ref="C70"/>
    <hyperlink r:id="rId47" ref="C71"/>
    <hyperlink r:id="rId48" ref="C72"/>
    <hyperlink r:id="rId49" ref="C73"/>
    <hyperlink r:id="rId50" ref="C74"/>
    <hyperlink r:id="rId51" ref="C75"/>
    <hyperlink r:id="rId52" ref="C77"/>
  </hyperlinks>
  <drawing r:id="rId5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79.0"/>
    <col customWidth="1" min="3" max="3" width="10.25"/>
    <col customWidth="1" min="4" max="4" width="17.0"/>
    <col customWidth="1" hidden="1" min="5" max="5" width="10.88"/>
    <col customWidth="1" hidden="1" min="6" max="6" width="4.13"/>
    <col customWidth="1" min="7" max="7" width="9.13"/>
    <col customWidth="1" hidden="1" min="8" max="8" width="8.75"/>
    <col customWidth="1" min="9" max="9" width="8.75"/>
    <col customWidth="1" hidden="1" min="10" max="10" width="13.88"/>
    <col customWidth="1" hidden="1" min="11" max="12" width="9.5"/>
    <col customWidth="1" min="13" max="13" width="20.75"/>
    <col customWidth="1" min="14" max="14" width="113.63"/>
  </cols>
  <sheetData>
    <row r="1" ht="23.25" customHeight="1">
      <c r="A1" s="209" t="s">
        <v>80</v>
      </c>
      <c r="B1" s="113" t="s">
        <v>250</v>
      </c>
      <c r="C1" s="114" t="s">
        <v>32</v>
      </c>
      <c r="D1" s="114" t="s">
        <v>33</v>
      </c>
      <c r="E1" s="114" t="s">
        <v>34</v>
      </c>
      <c r="F1" s="115"/>
      <c r="G1" s="113" t="s">
        <v>35</v>
      </c>
      <c r="H1" s="114" t="s">
        <v>36</v>
      </c>
      <c r="I1" s="114" t="s">
        <v>36</v>
      </c>
      <c r="J1" s="114" t="s">
        <v>37</v>
      </c>
      <c r="K1" s="114" t="s">
        <v>38</v>
      </c>
      <c r="L1" s="114" t="s">
        <v>39</v>
      </c>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18" t="s">
        <v>9</v>
      </c>
      <c r="C2" s="119"/>
      <c r="D2" s="119"/>
      <c r="E2" s="121"/>
      <c r="F2" s="122"/>
      <c r="G2" s="123"/>
      <c r="H2" s="121"/>
      <c r="I2" s="121"/>
      <c r="J2" s="121"/>
      <c r="K2" s="121"/>
      <c r="L2" s="121"/>
      <c r="M2" s="125"/>
      <c r="N2" s="121"/>
      <c r="O2" s="121"/>
      <c r="P2" s="121"/>
      <c r="Q2" s="121"/>
      <c r="R2" s="121"/>
      <c r="S2" s="121"/>
      <c r="T2" s="121"/>
      <c r="U2" s="121"/>
      <c r="V2" s="121"/>
      <c r="W2" s="121"/>
      <c r="X2" s="121"/>
      <c r="Y2" s="121"/>
      <c r="Z2" s="121"/>
      <c r="AA2" s="121"/>
      <c r="AB2" s="121"/>
      <c r="AC2" s="121"/>
      <c r="AD2" s="121"/>
      <c r="AE2" s="121"/>
      <c r="AF2" s="121"/>
      <c r="AG2" s="121"/>
      <c r="AH2" s="121"/>
      <c r="AI2" s="121"/>
      <c r="AJ2" s="121"/>
    </row>
    <row r="3">
      <c r="A3" s="126" t="b">
        <v>0</v>
      </c>
      <c r="B3" s="163" t="s">
        <v>251</v>
      </c>
      <c r="C3" s="135" t="s">
        <v>32</v>
      </c>
      <c r="D3" s="136" t="s">
        <v>49</v>
      </c>
      <c r="E3" s="126">
        <f t="shared" ref="E3:E18" si="1">IF(D3="Not Relevant","",IF(D3="Good","",IF(D3="Bad",1.33,1)))</f>
        <v>1</v>
      </c>
      <c r="F3" s="130">
        <v>3.0</v>
      </c>
      <c r="G3" s="126" t="str">
        <f>IFERROR(__xludf.DUMMYFUNCTION("SPARKLINE(F3,{""charttype"",""bar"";""max"",3;""min"",1;""color1"",IF(F3=3,""#4078DD"",IF(F3=2,""#9CB7E9"",""#CED9EF""))})"),"")</f>
        <v/>
      </c>
      <c r="H3" s="126">
        <v>3.0</v>
      </c>
      <c r="I3" s="172" t="str">
        <f>IFERROR(__xludf.DUMMYFUNCTION("SPARKLINE(H3,{""charttype"",""bar"";""max"",3;""min"",1;""color1"",IF(H3=3,""#4078DD"",IF(H3=2,""#9CB7E9"",""#CED9EF""))})"),"")</f>
        <v/>
      </c>
      <c r="J3" s="126">
        <f t="shared" ref="J3:J18" si="2">IF(H3=1,3,IF(H3=2,2,1))</f>
        <v>1</v>
      </c>
      <c r="K3" s="100">
        <f t="shared" ref="K3:K18" si="3">ROUNDUP(((J3+F3)*E3),1)</f>
        <v>4</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105" t="b">
        <v>0</v>
      </c>
      <c r="B4" s="143" t="s">
        <v>252</v>
      </c>
      <c r="C4" s="135" t="s">
        <v>32</v>
      </c>
      <c r="D4" s="136" t="s">
        <v>49</v>
      </c>
      <c r="E4" s="105">
        <f t="shared" si="1"/>
        <v>1</v>
      </c>
      <c r="F4" s="137">
        <v>3.0</v>
      </c>
      <c r="G4" s="105" t="str">
        <f>IFERROR(__xludf.DUMMYFUNCTION("SPARKLINE(F4,{""charttype"",""bar"";""max"",3;""min"",1;""color1"",IF(F4=3,""#4078DD"",IF(F4=2,""#9CB7E9"",""#CED9EF""))})"),"")</f>
        <v/>
      </c>
      <c r="H4" s="105">
        <v>2.0</v>
      </c>
      <c r="I4" s="172" t="str">
        <f>IFERROR(__xludf.DUMMYFUNCTION("SPARKLINE(H4,{""charttype"",""bar"";""max"",3;""min"",1;""color1"",IF(H4=3,""#4078DD"",IF(H4=2,""#9CB7E9"",""#CED9EF""))})"),"")</f>
        <v/>
      </c>
      <c r="J4" s="105">
        <f t="shared" si="2"/>
        <v>2</v>
      </c>
      <c r="K4" s="45">
        <f t="shared" si="3"/>
        <v>5</v>
      </c>
      <c r="L4" s="105">
        <v>8.0</v>
      </c>
      <c r="M4" s="49" t="str">
        <f>IFERROR(__xludf.DUMMYFUNCTION("IF(A4=FALSE,SPARKLINE(K4:L4,{""charttype"",""bar"";""max"",8;""min"",0;""color1"",IF(K4&gt;=5,""green"",IF(K4&lt;=3,""orange"",""#C9C21D""));""color2"",""#eeeeee""}),""Done ✓"")"),"")</f>
        <v/>
      </c>
      <c r="N4" s="45"/>
      <c r="O4" s="45"/>
      <c r="P4" s="45"/>
      <c r="Q4" s="45"/>
      <c r="R4" s="45"/>
      <c r="S4" s="45"/>
      <c r="T4" s="45"/>
      <c r="U4" s="45"/>
      <c r="V4" s="45"/>
      <c r="W4" s="45"/>
      <c r="X4" s="45"/>
      <c r="Y4" s="45"/>
      <c r="Z4" s="45"/>
      <c r="AA4" s="45"/>
      <c r="AB4" s="45"/>
      <c r="AC4" s="45"/>
      <c r="AD4" s="45"/>
      <c r="AE4" s="45"/>
      <c r="AF4" s="45"/>
      <c r="AG4" s="45"/>
      <c r="AH4" s="45"/>
      <c r="AI4" s="45"/>
      <c r="AJ4" s="45"/>
    </row>
    <row r="5">
      <c r="A5" s="105" t="b">
        <v>0</v>
      </c>
      <c r="B5" s="143" t="s">
        <v>253</v>
      </c>
      <c r="C5" s="135" t="s">
        <v>32</v>
      </c>
      <c r="D5" s="136" t="s">
        <v>42</v>
      </c>
      <c r="E5" s="105">
        <f t="shared" si="1"/>
        <v>1.33</v>
      </c>
      <c r="F5" s="137">
        <v>3.0</v>
      </c>
      <c r="G5" s="105" t="str">
        <f>IFERROR(__xludf.DUMMYFUNCTION("SPARKLINE(F5,{""charttype"",""bar"";""max"",3;""min"",1;""color1"",IF(F5=3,""#4078DD"",IF(F5=2,""#9CB7E9"",""#dddddd""))})"),"")</f>
        <v/>
      </c>
      <c r="H5" s="105">
        <v>3.0</v>
      </c>
      <c r="I5" s="172" t="str">
        <f>IFERROR(__xludf.DUMMYFUNCTION("SPARKLINE(H5,{""charttype"",""bar"";""max"",3;""min"",1;""color1"",IF(H5=3,""#4078DD"",IF(H5=2,""#9CB7E9"",""#CED9EF""))})"),"")</f>
        <v/>
      </c>
      <c r="J5" s="105">
        <f t="shared" si="2"/>
        <v>1</v>
      </c>
      <c r="K5" s="45">
        <f t="shared" si="3"/>
        <v>5.4</v>
      </c>
      <c r="L5" s="105">
        <v>8.0</v>
      </c>
      <c r="M5" s="49" t="str">
        <f>IFERROR(__xludf.DUMMYFUNCTION("IF(A5=FALSE,SPARKLINE(K5:L5,{""charttype"",""bar"";""max"",8;""min"",0;""color1"",IF(K5&gt;=5,""green"",IF(K5&lt;=3,""orange"",""#C9C21D""));""color2"",""#eeeeee""}),""Done ✓"")"),"")</f>
        <v/>
      </c>
      <c r="N5" s="45"/>
      <c r="O5" s="45"/>
      <c r="P5" s="45"/>
      <c r="Q5" s="45"/>
      <c r="R5" s="45"/>
      <c r="S5" s="45"/>
      <c r="T5" s="45"/>
      <c r="U5" s="45"/>
      <c r="V5" s="45"/>
      <c r="W5" s="45"/>
      <c r="X5" s="45"/>
      <c r="Y5" s="45"/>
      <c r="Z5" s="45"/>
      <c r="AA5" s="45"/>
      <c r="AB5" s="45"/>
      <c r="AC5" s="45"/>
      <c r="AD5" s="45"/>
      <c r="AE5" s="45"/>
      <c r="AF5" s="45"/>
      <c r="AG5" s="45"/>
      <c r="AH5" s="45"/>
      <c r="AI5" s="45"/>
      <c r="AJ5" s="45"/>
    </row>
    <row r="6">
      <c r="A6" s="105" t="b">
        <v>0</v>
      </c>
      <c r="B6" s="143" t="s">
        <v>254</v>
      </c>
      <c r="C6" s="135" t="s">
        <v>32</v>
      </c>
      <c r="D6" s="136" t="s">
        <v>42</v>
      </c>
      <c r="E6" s="105">
        <f t="shared" si="1"/>
        <v>1.33</v>
      </c>
      <c r="F6" s="137">
        <v>3.0</v>
      </c>
      <c r="G6" s="105" t="str">
        <f>IFERROR(__xludf.DUMMYFUNCTION("SPARKLINE(F6,{""charttype"",""bar"";""max"",3;""min"",1;""color1"",IF(F6=3,""#4078DD"",IF(F6=2,""#9CB7E9"",""#CED9EF""))})"),"")</f>
        <v/>
      </c>
      <c r="H6" s="105">
        <v>2.0</v>
      </c>
      <c r="I6" s="172" t="str">
        <f>IFERROR(__xludf.DUMMYFUNCTION("SPARKLINE(H6,{""charttype"",""bar"";""max"",3;""min"",1;""color1"",IF(H6=3,""#4078DD"",IF(H6=2,""#9CB7E9"",""#CED9EF""))})"),"")</f>
        <v/>
      </c>
      <c r="J6" s="105">
        <f t="shared" si="2"/>
        <v>2</v>
      </c>
      <c r="K6" s="45">
        <f t="shared" si="3"/>
        <v>6.7</v>
      </c>
      <c r="L6" s="105">
        <v>8.0</v>
      </c>
      <c r="M6" s="49" t="str">
        <f>IFERROR(__xludf.DUMMYFUNCTION("IF(A6=FALSE,SPARKLINE(K6:L6,{""charttype"",""bar"";""max"",8;""min"",0;""color1"",IF(K6&gt;=5,""green"",IF(K6&lt;=3,""orange"",""#C9C21D""));""color2"",""#eeeeee""}),""Done ✓"")"),"")</f>
        <v/>
      </c>
      <c r="N6" s="45"/>
      <c r="O6" s="45"/>
      <c r="P6" s="45"/>
      <c r="Q6" s="45"/>
      <c r="R6" s="45"/>
      <c r="S6" s="45"/>
      <c r="T6" s="45"/>
      <c r="U6" s="45"/>
      <c r="V6" s="45"/>
      <c r="W6" s="45"/>
      <c r="X6" s="45"/>
      <c r="Y6" s="45"/>
      <c r="Z6" s="45"/>
      <c r="AA6" s="45"/>
      <c r="AB6" s="45"/>
      <c r="AC6" s="45"/>
      <c r="AD6" s="45"/>
      <c r="AE6" s="45"/>
      <c r="AF6" s="45"/>
      <c r="AG6" s="45"/>
      <c r="AH6" s="45"/>
      <c r="AI6" s="45"/>
      <c r="AJ6" s="45"/>
    </row>
    <row r="7">
      <c r="A7" s="105" t="b">
        <v>0</v>
      </c>
      <c r="B7" s="143" t="s">
        <v>255</v>
      </c>
      <c r="C7" s="135" t="s">
        <v>32</v>
      </c>
      <c r="D7" s="136" t="s">
        <v>42</v>
      </c>
      <c r="E7" s="105">
        <f t="shared" si="1"/>
        <v>1.33</v>
      </c>
      <c r="F7" s="137">
        <v>3.0</v>
      </c>
      <c r="G7" s="105" t="str">
        <f>IFERROR(__xludf.DUMMYFUNCTION("SPARKLINE(F7,{""charttype"",""bar"";""max"",3;""min"",1;""color1"",IF(F7=3,""#4078DD"",IF(F7=2,""#9CB7E9"",""#CED9EF""))})"),"")</f>
        <v/>
      </c>
      <c r="H7" s="105">
        <v>3.0</v>
      </c>
      <c r="I7" s="172" t="str">
        <f>IFERROR(__xludf.DUMMYFUNCTION("SPARKLINE(H7,{""charttype"",""bar"";""max"",3;""min"",1;""color1"",IF(H7=3,""#4078DD"",IF(H7=2,""#9CB7E9"",""#CED9EF""))})"),"")</f>
        <v/>
      </c>
      <c r="J7" s="105">
        <f t="shared" si="2"/>
        <v>1</v>
      </c>
      <c r="K7" s="45">
        <f t="shared" si="3"/>
        <v>5.4</v>
      </c>
      <c r="L7" s="105">
        <v>8.0</v>
      </c>
      <c r="M7" s="49" t="str">
        <f>IFERROR(__xludf.DUMMYFUNCTION("IF(A7=FALSE,SPARKLINE(K7:L7,{""charttype"",""bar"";""max"",8;""min"",0;""color1"",IF(K7&gt;=5,""green"",IF(K7&lt;=3,""orange"",""#C9C21D""));""color2"",""#eeeeee""}),""Done ✓"")"),"")</f>
        <v/>
      </c>
      <c r="N7" s="45"/>
      <c r="O7" s="45"/>
      <c r="P7" s="45"/>
      <c r="Q7" s="45"/>
      <c r="R7" s="45"/>
      <c r="S7" s="45"/>
      <c r="T7" s="45"/>
      <c r="U7" s="45"/>
      <c r="V7" s="45"/>
      <c r="W7" s="45"/>
      <c r="X7" s="45"/>
      <c r="Y7" s="45"/>
      <c r="Z7" s="45"/>
      <c r="AA7" s="45"/>
      <c r="AB7" s="45"/>
      <c r="AC7" s="45"/>
      <c r="AD7" s="45"/>
      <c r="AE7" s="45"/>
      <c r="AF7" s="45"/>
      <c r="AG7" s="45"/>
      <c r="AH7" s="45"/>
      <c r="AI7" s="45"/>
      <c r="AJ7" s="45"/>
    </row>
    <row r="8">
      <c r="A8" s="105" t="b">
        <v>0</v>
      </c>
      <c r="B8" s="142" t="s">
        <v>256</v>
      </c>
      <c r="C8" s="135" t="s">
        <v>32</v>
      </c>
      <c r="D8" s="136" t="s">
        <v>42</v>
      </c>
      <c r="E8" s="105">
        <f t="shared" si="1"/>
        <v>1.33</v>
      </c>
      <c r="F8" s="137">
        <v>3.0</v>
      </c>
      <c r="G8" s="105" t="str">
        <f>IFERROR(__xludf.DUMMYFUNCTION("SPARKLINE(F8,{""charttype"",""bar"";""max"",3;""min"",1;""color1"",IF(F8=3,""#4078DD"",IF(F8=2,""#9CB7E9"",""#CED9EF""))})"),"")</f>
        <v/>
      </c>
      <c r="H8" s="105">
        <v>2.0</v>
      </c>
      <c r="I8" s="172" t="str">
        <f>IFERROR(__xludf.DUMMYFUNCTION("SPARKLINE(H8,{""charttype"",""bar"";""max"",3;""min"",1;""color1"",IF(H8=3,""#4078DD"",IF(H8=2,""#9CB7E9"",""#CED9EF""))})"),"")</f>
        <v/>
      </c>
      <c r="J8" s="105">
        <f t="shared" si="2"/>
        <v>2</v>
      </c>
      <c r="K8" s="45">
        <f t="shared" si="3"/>
        <v>6.7</v>
      </c>
      <c r="L8" s="105">
        <v>8.0</v>
      </c>
      <c r="M8" s="49" t="str">
        <f>IFERROR(__xludf.DUMMYFUNCTION("IF(A8=FALSE,SPARKLINE(K8:L8,{""charttype"",""bar"";""max"",8;""min"",0;""color1"",IF(K8&gt;=5,""green"",IF(K8&lt;=3,""orange"",""#C9C21D""));""color2"",""#eeeeee""}),""Done ✓"")"),"")</f>
        <v/>
      </c>
      <c r="N8" s="45"/>
      <c r="O8" s="45"/>
      <c r="P8" s="45"/>
      <c r="Q8" s="45"/>
      <c r="R8" s="45"/>
      <c r="S8" s="45"/>
      <c r="T8" s="45"/>
      <c r="U8" s="45"/>
      <c r="V8" s="45"/>
      <c r="W8" s="45"/>
      <c r="X8" s="45"/>
      <c r="Y8" s="45"/>
      <c r="Z8" s="45"/>
      <c r="AA8" s="45"/>
      <c r="AB8" s="45"/>
      <c r="AC8" s="45"/>
      <c r="AD8" s="45"/>
      <c r="AE8" s="45"/>
      <c r="AF8" s="45"/>
      <c r="AG8" s="45"/>
      <c r="AH8" s="45"/>
      <c r="AI8" s="45"/>
      <c r="AJ8" s="45"/>
    </row>
    <row r="9">
      <c r="A9" s="105" t="b">
        <v>0</v>
      </c>
      <c r="B9" s="142" t="s">
        <v>257</v>
      </c>
      <c r="C9" s="135" t="s">
        <v>32</v>
      </c>
      <c r="D9" s="136" t="s">
        <v>49</v>
      </c>
      <c r="E9" s="105">
        <f t="shared" si="1"/>
        <v>1</v>
      </c>
      <c r="F9" s="137">
        <v>3.0</v>
      </c>
      <c r="G9" s="105" t="str">
        <f>IFERROR(__xludf.DUMMYFUNCTION("SPARKLINE(F9,{""charttype"",""bar"";""max"",3;""min"",1;""color1"",IF(F9=3,""#4078DD"",IF(F9=2,""#9CB7E9"",""#CED9EF""))})"),"")</f>
        <v/>
      </c>
      <c r="H9" s="105">
        <v>2.0</v>
      </c>
      <c r="I9" s="172" t="str">
        <f>IFERROR(__xludf.DUMMYFUNCTION("SPARKLINE(H9,{""charttype"",""bar"";""max"",3;""min"",1;""color1"",IF(H9=3,""#4078DD"",IF(H9=2,""#9CB7E9"",""#CED9EF""))})"),"")</f>
        <v/>
      </c>
      <c r="J9" s="105">
        <f t="shared" si="2"/>
        <v>2</v>
      </c>
      <c r="K9" s="45">
        <f t="shared" si="3"/>
        <v>5</v>
      </c>
      <c r="L9" s="105">
        <v>8.0</v>
      </c>
      <c r="M9" s="49" t="str">
        <f>IFERROR(__xludf.DUMMYFUNCTION("IF(A9=FALSE,SPARKLINE(K9:L9,{""charttype"",""bar"";""max"",8;""min"",0;""color1"",IF(K9&gt;=5,""green"",IF(K9&lt;=3,""orange"",""#C9C21D""));""color2"",""#eeeeee""}),""Done ✓"")"),"")</f>
        <v/>
      </c>
      <c r="N9" s="45"/>
      <c r="O9" s="45"/>
      <c r="P9" s="45"/>
      <c r="Q9" s="45"/>
      <c r="R9" s="45"/>
      <c r="S9" s="45"/>
      <c r="T9" s="45"/>
      <c r="U9" s="45"/>
      <c r="V9" s="45"/>
      <c r="W9" s="45"/>
      <c r="X9" s="45"/>
      <c r="Y9" s="45"/>
      <c r="Z9" s="45"/>
      <c r="AA9" s="45"/>
      <c r="AB9" s="45"/>
      <c r="AC9" s="45"/>
      <c r="AD9" s="45"/>
      <c r="AE9" s="45"/>
      <c r="AF9" s="45"/>
      <c r="AG9" s="45"/>
      <c r="AH9" s="45"/>
      <c r="AI9" s="45"/>
      <c r="AJ9" s="45"/>
    </row>
    <row r="10">
      <c r="A10" s="105" t="b">
        <v>0</v>
      </c>
      <c r="B10" s="143" t="s">
        <v>258</v>
      </c>
      <c r="C10" s="135" t="s">
        <v>32</v>
      </c>
      <c r="D10" s="136" t="s">
        <v>49</v>
      </c>
      <c r="E10" s="105">
        <f t="shared" si="1"/>
        <v>1</v>
      </c>
      <c r="F10" s="137">
        <v>3.0</v>
      </c>
      <c r="G10" s="105" t="str">
        <f>IFERROR(__xludf.DUMMYFUNCTION("SPARKLINE(F10,{""charttype"",""bar"";""max"",3;""min"",1;""color1"",IF(F10=3,""#4078DD"",IF(F10=2,""#9CB7E9"",""#CED9EF""))})"),"")</f>
        <v/>
      </c>
      <c r="H10" s="105">
        <v>3.0</v>
      </c>
      <c r="I10" s="172" t="str">
        <f>IFERROR(__xludf.DUMMYFUNCTION("SPARKLINE(H10,{""charttype"",""bar"";""max"",3;""min"",1;""color1"",IF(H10=3,""#4078DD"",IF(H10=2,""#9CB7E9"",""#CED9EF""))})"),"")</f>
        <v/>
      </c>
      <c r="J10" s="105">
        <f t="shared" si="2"/>
        <v>1</v>
      </c>
      <c r="K10" s="45">
        <f t="shared" si="3"/>
        <v>4</v>
      </c>
      <c r="L10" s="105">
        <v>8.0</v>
      </c>
      <c r="M10" s="49" t="str">
        <f>IFERROR(__xludf.DUMMYFUNCTION("IF(A10=FALSE,SPARKLINE(K10:L10,{""charttype"",""bar"";""max"",8;""min"",0;""color1"",IF(K10&gt;=5,""green"",IF(K10&lt;=3,""orange"",""#C9C21D""));""color2"",""#eeeeee""}),""Done ✓"")"),"")</f>
        <v/>
      </c>
      <c r="N10" s="45"/>
      <c r="O10" s="45"/>
      <c r="P10" s="45"/>
      <c r="Q10" s="45"/>
      <c r="R10" s="45"/>
      <c r="S10" s="45"/>
      <c r="T10" s="45"/>
      <c r="U10" s="45"/>
      <c r="V10" s="45"/>
      <c r="W10" s="45"/>
      <c r="X10" s="45"/>
      <c r="Y10" s="45"/>
      <c r="Z10" s="45"/>
      <c r="AA10" s="45"/>
      <c r="AB10" s="45"/>
      <c r="AC10" s="45"/>
      <c r="AD10" s="45"/>
      <c r="AE10" s="45"/>
      <c r="AF10" s="45"/>
      <c r="AG10" s="45"/>
      <c r="AH10" s="45"/>
      <c r="AI10" s="45"/>
      <c r="AJ10" s="45"/>
    </row>
    <row r="11">
      <c r="A11" s="105" t="b">
        <v>0</v>
      </c>
      <c r="B11" s="142" t="s">
        <v>259</v>
      </c>
      <c r="C11" s="135" t="s">
        <v>32</v>
      </c>
      <c r="D11" s="136" t="s">
        <v>49</v>
      </c>
      <c r="E11" s="105">
        <f t="shared" si="1"/>
        <v>1</v>
      </c>
      <c r="F11" s="137">
        <v>3.0</v>
      </c>
      <c r="G11" s="105" t="str">
        <f>IFERROR(__xludf.DUMMYFUNCTION("SPARKLINE(F11,{""charttype"",""bar"";""max"",3;""min"",1;""color1"",IF(F11=3,""#4078DD"",IF(F11=2,""#9CB7E9"",""#CED9EF""))})"),"")</f>
        <v/>
      </c>
      <c r="H11" s="105">
        <v>2.0</v>
      </c>
      <c r="I11" s="172" t="str">
        <f>IFERROR(__xludf.DUMMYFUNCTION("SPARKLINE(H11,{""charttype"",""bar"";""max"",3;""min"",1;""color1"",IF(H11=3,""#4078DD"",IF(H11=2,""#9CB7E9"",""#CED9EF""))})"),"")</f>
        <v/>
      </c>
      <c r="J11" s="105">
        <f t="shared" si="2"/>
        <v>2</v>
      </c>
      <c r="K11" s="45">
        <f t="shared" si="3"/>
        <v>5</v>
      </c>
      <c r="L11" s="105">
        <v>8.0</v>
      </c>
      <c r="M11" s="49" t="str">
        <f>IFERROR(__xludf.DUMMYFUNCTION("IF(A11=FALSE,SPARKLINE(K11:L11,{""charttype"",""bar"";""max"",8;""min"",0;""color1"",IF(K11&gt;=5,""green"",IF(K11&lt;=3,""orange"",""#C9C21D""));""color2"",""#eeeeee""}),""Done ✓"")"),"")</f>
        <v/>
      </c>
      <c r="N11" s="45"/>
      <c r="O11" s="45"/>
      <c r="P11" s="45"/>
      <c r="Q11" s="45"/>
      <c r="R11" s="45"/>
      <c r="S11" s="45"/>
      <c r="T11" s="45"/>
      <c r="U11" s="45"/>
      <c r="V11" s="45"/>
      <c r="W11" s="45"/>
      <c r="X11" s="45"/>
      <c r="Y11" s="45"/>
      <c r="Z11" s="45"/>
      <c r="AA11" s="45"/>
      <c r="AB11" s="45"/>
      <c r="AC11" s="45"/>
      <c r="AD11" s="45"/>
      <c r="AE11" s="45"/>
      <c r="AF11" s="45"/>
      <c r="AG11" s="45"/>
      <c r="AH11" s="45"/>
      <c r="AI11" s="45"/>
      <c r="AJ11" s="45"/>
    </row>
    <row r="12">
      <c r="A12" s="105" t="b">
        <v>0</v>
      </c>
      <c r="B12" s="143" t="s">
        <v>260</v>
      </c>
      <c r="C12" s="135" t="s">
        <v>32</v>
      </c>
      <c r="D12" s="136" t="s">
        <v>49</v>
      </c>
      <c r="E12" s="105">
        <f t="shared" si="1"/>
        <v>1</v>
      </c>
      <c r="F12" s="137">
        <v>3.0</v>
      </c>
      <c r="G12" s="105" t="str">
        <f>IFERROR(__xludf.DUMMYFUNCTION("SPARKLINE(F12,{""charttype"",""bar"";""max"",3;""min"",1;""color1"",IF(F12=3,""#4078DD"",IF(F12=2,""#9CB7E9"",""#dddddd""))})"),"")</f>
        <v/>
      </c>
      <c r="H12" s="105">
        <v>2.0</v>
      </c>
      <c r="I12" s="172" t="str">
        <f>IFERROR(__xludf.DUMMYFUNCTION("SPARKLINE(H12,{""charttype"",""bar"";""max"",3;""min"",1;""color1"",IF(H12=3,""#4078DD"",IF(H12=2,""#9CB7E9"",""#CED9EF""))})"),"")</f>
        <v/>
      </c>
      <c r="J12" s="105">
        <f t="shared" si="2"/>
        <v>2</v>
      </c>
      <c r="K12" s="45">
        <f t="shared" si="3"/>
        <v>5</v>
      </c>
      <c r="L12" s="105">
        <v>8.0</v>
      </c>
      <c r="M12" s="49" t="str">
        <f>IFERROR(__xludf.DUMMYFUNCTION("IF(A12=FALSE,SPARKLINE(K12:L12,{""charttype"",""bar"";""max"",8;""min"",0;""color1"",IF(K12&gt;=5,""green"",IF(K12&lt;=3,""orange"",""#C9C21D""));""color2"",""#eeeeee""}),""Done ✓"")"),"")</f>
        <v/>
      </c>
      <c r="N12" s="45"/>
      <c r="O12" s="45"/>
      <c r="P12" s="45"/>
      <c r="Q12" s="45"/>
      <c r="R12" s="45"/>
      <c r="S12" s="45"/>
      <c r="T12" s="45"/>
      <c r="U12" s="45"/>
      <c r="V12" s="45"/>
      <c r="W12" s="45"/>
      <c r="X12" s="45"/>
      <c r="Y12" s="45"/>
      <c r="Z12" s="45"/>
      <c r="AA12" s="45"/>
      <c r="AB12" s="45"/>
      <c r="AC12" s="45"/>
      <c r="AD12" s="45"/>
      <c r="AE12" s="45"/>
      <c r="AF12" s="45"/>
      <c r="AG12" s="45"/>
      <c r="AH12" s="45"/>
      <c r="AI12" s="45"/>
      <c r="AJ12" s="45"/>
    </row>
    <row r="13">
      <c r="A13" s="105" t="b">
        <v>0</v>
      </c>
      <c r="B13" s="143" t="s">
        <v>261</v>
      </c>
      <c r="C13" s="128"/>
      <c r="D13" s="136" t="s">
        <v>49</v>
      </c>
      <c r="E13" s="105">
        <f t="shared" si="1"/>
        <v>1</v>
      </c>
      <c r="F13" s="137">
        <v>3.0</v>
      </c>
      <c r="G13" s="105" t="str">
        <f>IFERROR(__xludf.DUMMYFUNCTION("SPARKLINE(F13,{""charttype"",""bar"";""max"",3;""min"",1;""color1"",IF(F13=3,""#4078DD"",IF(F13=2,""#9CB7E9"",""#CED9EF""))})"),"")</f>
        <v/>
      </c>
      <c r="H13" s="105">
        <v>2.0</v>
      </c>
      <c r="I13" s="172" t="str">
        <f>IFERROR(__xludf.DUMMYFUNCTION("SPARKLINE(H13,{""charttype"",""bar"";""max"",3;""min"",1;""color1"",IF(H13=3,""#4078DD"",IF(H13=2,""#9CB7E9"",""#CED9EF""))})"),"")</f>
        <v/>
      </c>
      <c r="J13" s="105">
        <f t="shared" si="2"/>
        <v>2</v>
      </c>
      <c r="K13" s="45">
        <f t="shared" si="3"/>
        <v>5</v>
      </c>
      <c r="L13" s="105">
        <v>8.0</v>
      </c>
      <c r="M13" s="49" t="str">
        <f>IFERROR(__xludf.DUMMYFUNCTION("IF(A13=FALSE,SPARKLINE(K13:L13,{""charttype"",""bar"";""max"",8;""min"",0;""color1"",IF(K13&gt;=5,""green"",IF(K13&lt;=3,""orange"",""#C9C21D""));""color2"",""#eeeeee""}),""Done ✓"")"),"")</f>
        <v/>
      </c>
      <c r="N13" s="45"/>
      <c r="O13" s="45"/>
      <c r="P13" s="45"/>
      <c r="Q13" s="45"/>
      <c r="R13" s="45"/>
      <c r="S13" s="45"/>
      <c r="T13" s="45"/>
      <c r="U13" s="45"/>
      <c r="V13" s="45"/>
      <c r="W13" s="45"/>
      <c r="X13" s="45"/>
      <c r="Y13" s="45"/>
      <c r="Z13" s="45"/>
      <c r="AA13" s="45"/>
      <c r="AB13" s="45"/>
      <c r="AC13" s="45"/>
      <c r="AD13" s="45"/>
      <c r="AE13" s="45"/>
      <c r="AF13" s="45"/>
      <c r="AG13" s="45"/>
      <c r="AH13" s="45"/>
      <c r="AI13" s="45"/>
      <c r="AJ13" s="45"/>
    </row>
    <row r="14">
      <c r="A14" s="105" t="b">
        <v>0</v>
      </c>
      <c r="B14" s="143" t="s">
        <v>262</v>
      </c>
      <c r="C14" s="135" t="s">
        <v>32</v>
      </c>
      <c r="D14" s="136" t="s">
        <v>49</v>
      </c>
      <c r="E14" s="105">
        <f t="shared" si="1"/>
        <v>1</v>
      </c>
      <c r="F14" s="137">
        <v>3.0</v>
      </c>
      <c r="G14" s="105" t="str">
        <f>IFERROR(__xludf.DUMMYFUNCTION("SPARKLINE(F14,{""charttype"",""bar"";""max"",3;""min"",1;""color1"",IF(F14=3,""#4078DD"",IF(F14=2,""#9CB7E9"",""#CED9EF""))})"),"")</f>
        <v/>
      </c>
      <c r="H14" s="105">
        <v>1.0</v>
      </c>
      <c r="I14" s="172" t="str">
        <f>IFERROR(__xludf.DUMMYFUNCTION("SPARKLINE(H14,{""charttype"",""bar"";""max"",3;""min"",1;""color1"",IF(H14=3,""#4078DD"",IF(H14=2,""#9CB7E9"",""#CED9EF""))})"),"")</f>
        <v/>
      </c>
      <c r="J14" s="105">
        <f t="shared" si="2"/>
        <v>3</v>
      </c>
      <c r="K14" s="45">
        <f t="shared" si="3"/>
        <v>6</v>
      </c>
      <c r="L14" s="105">
        <v>8.0</v>
      </c>
      <c r="M14" s="49" t="str">
        <f>IFERROR(__xludf.DUMMYFUNCTION("IF(A14=FALSE,SPARKLINE(K14:L14,{""charttype"",""bar"";""max"",8;""min"",0;""color1"",IF(K14&gt;=5,""green"",IF(K14&lt;=3,""orange"",""#C9C21D""));""color2"",""#eeeeee""}),""Done ✓"")"),"")</f>
        <v/>
      </c>
      <c r="N14" s="45"/>
      <c r="O14" s="45"/>
      <c r="P14" s="45"/>
      <c r="Q14" s="45"/>
      <c r="R14" s="45"/>
      <c r="S14" s="45"/>
      <c r="T14" s="45"/>
      <c r="U14" s="45"/>
      <c r="V14" s="45"/>
      <c r="W14" s="45"/>
      <c r="X14" s="45"/>
      <c r="Y14" s="45"/>
      <c r="Z14" s="45"/>
      <c r="AA14" s="45"/>
      <c r="AB14" s="45"/>
      <c r="AC14" s="45"/>
      <c r="AD14" s="45"/>
      <c r="AE14" s="45"/>
      <c r="AF14" s="45"/>
      <c r="AG14" s="45"/>
      <c r="AH14" s="45"/>
      <c r="AI14" s="45"/>
      <c r="AJ14" s="45"/>
    </row>
    <row r="15">
      <c r="A15" s="105" t="b">
        <v>0</v>
      </c>
      <c r="B15" s="142" t="s">
        <v>263</v>
      </c>
      <c r="C15" s="128"/>
      <c r="D15" s="136" t="s">
        <v>42</v>
      </c>
      <c r="E15" s="105">
        <f t="shared" si="1"/>
        <v>1.33</v>
      </c>
      <c r="F15" s="137">
        <v>3.0</v>
      </c>
      <c r="G15" s="105" t="str">
        <f>IFERROR(__xludf.DUMMYFUNCTION("SPARKLINE(F15,{""charttype"",""bar"";""max"",3;""min"",1;""color1"",IF(F15=3,""#4078DD"",IF(F15=2,""#9CB7E9"",""#CED9EF""))})"),"")</f>
        <v/>
      </c>
      <c r="H15" s="105">
        <v>2.0</v>
      </c>
      <c r="I15" s="172" t="str">
        <f>IFERROR(__xludf.DUMMYFUNCTION("SPARKLINE(H15,{""charttype"",""bar"";""max"",3;""min"",1;""color1"",IF(H15=3,""#4078DD"",IF(H15=2,""#9CB7E9"",""#CED9EF""))})"),"")</f>
        <v/>
      </c>
      <c r="J15" s="105">
        <f t="shared" si="2"/>
        <v>2</v>
      </c>
      <c r="K15" s="45">
        <f t="shared" si="3"/>
        <v>6.7</v>
      </c>
      <c r="L15" s="105">
        <v>8.0</v>
      </c>
      <c r="M15" s="49" t="str">
        <f>IFERROR(__xludf.DUMMYFUNCTION("IF(A15=FALSE,SPARKLINE(K15:L15,{""charttype"",""bar"";""max"",8;""min"",0;""color1"",IF(K15&gt;=5,""green"",IF(K15&lt;=3,""orange"",""#C9C21D""));""color2"",""#eeeeee""}),""Done ✓"")"),"")</f>
        <v/>
      </c>
      <c r="N15" s="45"/>
      <c r="O15" s="45"/>
      <c r="P15" s="45"/>
      <c r="Q15" s="45"/>
      <c r="R15" s="45"/>
      <c r="S15" s="45"/>
      <c r="T15" s="45"/>
      <c r="U15" s="45"/>
      <c r="V15" s="45"/>
      <c r="W15" s="45"/>
      <c r="X15" s="45"/>
      <c r="Y15" s="45"/>
      <c r="Z15" s="45"/>
      <c r="AA15" s="45"/>
      <c r="AB15" s="45"/>
      <c r="AC15" s="45"/>
      <c r="AD15" s="45"/>
      <c r="AE15" s="45"/>
      <c r="AF15" s="45"/>
      <c r="AG15" s="45"/>
      <c r="AH15" s="45"/>
      <c r="AI15" s="45"/>
      <c r="AJ15" s="45"/>
    </row>
    <row r="16">
      <c r="A16" s="105" t="b">
        <v>0</v>
      </c>
      <c r="B16" s="142" t="s">
        <v>264</v>
      </c>
      <c r="C16" s="135" t="s">
        <v>32</v>
      </c>
      <c r="D16" s="136" t="s">
        <v>49</v>
      </c>
      <c r="E16" s="105">
        <f t="shared" si="1"/>
        <v>1</v>
      </c>
      <c r="F16" s="137">
        <v>3.0</v>
      </c>
      <c r="G16" s="105" t="str">
        <f>IFERROR(__xludf.DUMMYFUNCTION("SPARKLINE(F16,{""charttype"",""bar"";""max"",3;""min"",1;""color1"",IF(F16=3,""#4078DD"",IF(F16=2,""#9CB7E9"",""#dddddd""))})"),"")</f>
        <v/>
      </c>
      <c r="H16" s="105">
        <v>2.0</v>
      </c>
      <c r="I16" s="172" t="str">
        <f>IFERROR(__xludf.DUMMYFUNCTION("SPARKLINE(H16,{""charttype"",""bar"";""max"",3;""min"",1;""color1"",IF(H16=3,""#4078DD"",IF(H16=2,""#9CB7E9"",""#CED9EF""))})"),"")</f>
        <v/>
      </c>
      <c r="J16" s="105">
        <f t="shared" si="2"/>
        <v>2</v>
      </c>
      <c r="K16" s="45">
        <f t="shared" si="3"/>
        <v>5</v>
      </c>
      <c r="L16" s="105">
        <v>8.0</v>
      </c>
      <c r="M16" s="49" t="str">
        <f>IFERROR(__xludf.DUMMYFUNCTION("IF(A16=FALSE,SPARKLINE(K16:L16,{""charttype"",""bar"";""max"",8;""min"",0;""color1"",IF(K16&gt;=5,""green"",IF(K16&lt;=3,""orange"",""#C9C21D""));""color2"",""#eeeeee""}),""Done ✓"")"),"")</f>
        <v/>
      </c>
      <c r="N16" s="45"/>
      <c r="O16" s="45"/>
      <c r="P16" s="45"/>
      <c r="Q16" s="45"/>
      <c r="R16" s="45"/>
      <c r="S16" s="45"/>
      <c r="T16" s="45"/>
      <c r="U16" s="45"/>
      <c r="V16" s="45"/>
      <c r="W16" s="45"/>
      <c r="X16" s="45"/>
      <c r="Y16" s="45"/>
      <c r="Z16" s="45"/>
      <c r="AA16" s="45"/>
      <c r="AB16" s="45"/>
      <c r="AC16" s="45"/>
      <c r="AD16" s="45"/>
      <c r="AE16" s="45"/>
      <c r="AF16" s="45"/>
      <c r="AG16" s="45"/>
      <c r="AH16" s="45"/>
      <c r="AI16" s="45"/>
      <c r="AJ16" s="45"/>
    </row>
    <row r="17">
      <c r="A17" s="105" t="b">
        <v>0</v>
      </c>
      <c r="B17" s="143" t="s">
        <v>265</v>
      </c>
      <c r="C17" s="135" t="s">
        <v>32</v>
      </c>
      <c r="D17" s="136" t="s">
        <v>49</v>
      </c>
      <c r="E17" s="105">
        <f t="shared" si="1"/>
        <v>1</v>
      </c>
      <c r="F17" s="137">
        <v>3.0</v>
      </c>
      <c r="G17" s="105" t="str">
        <f>IFERROR(__xludf.DUMMYFUNCTION("SPARKLINE(F17,{""charttype"",""bar"";""max"",3;""min"",1;""color1"",IF(F17=3,""#4078DD"",IF(F17=2,""#9CB7E9"",""#dddddd""))})"),"")</f>
        <v/>
      </c>
      <c r="H17" s="105">
        <v>3.0</v>
      </c>
      <c r="I17" s="172" t="str">
        <f>IFERROR(__xludf.DUMMYFUNCTION("SPARKLINE(H17,{""charttype"",""bar"";""max"",3;""min"",1;""color1"",IF(H17=3,""#4078DD"",IF(H17=2,""#9CB7E9"",""#CED9EF""))})"),"")</f>
        <v/>
      </c>
      <c r="J17" s="105">
        <f t="shared" si="2"/>
        <v>1</v>
      </c>
      <c r="K17" s="45">
        <f t="shared" si="3"/>
        <v>4</v>
      </c>
      <c r="L17" s="105">
        <v>8.0</v>
      </c>
      <c r="M17" s="49" t="str">
        <f>IFERROR(__xludf.DUMMYFUNCTION("IF(A17=FALSE,SPARKLINE(K17:L17,{""charttype"",""bar"";""max"",8;""min"",0;""color1"",IF(K17&gt;=5,""green"",IF(K17&lt;=3,""orange"",""#C9C21D""));""color2"",""#eeeeee""}),""Done ✓"")"),"")</f>
        <v/>
      </c>
      <c r="N17" s="45"/>
      <c r="O17" s="45"/>
      <c r="P17" s="45"/>
      <c r="Q17" s="45"/>
      <c r="R17" s="45"/>
      <c r="S17" s="45"/>
      <c r="T17" s="45"/>
      <c r="U17" s="45"/>
      <c r="V17" s="45"/>
      <c r="W17" s="45"/>
      <c r="X17" s="45"/>
      <c r="Y17" s="45"/>
      <c r="Z17" s="45"/>
      <c r="AA17" s="45"/>
      <c r="AB17" s="45"/>
      <c r="AC17" s="45"/>
      <c r="AD17" s="45"/>
      <c r="AE17" s="45"/>
      <c r="AF17" s="45"/>
      <c r="AG17" s="45"/>
      <c r="AH17" s="45"/>
      <c r="AI17" s="45"/>
      <c r="AJ17" s="45"/>
    </row>
    <row r="18">
      <c r="A18" s="63" t="b">
        <v>0</v>
      </c>
      <c r="B18" s="144" t="s">
        <v>266</v>
      </c>
      <c r="C18" s="128"/>
      <c r="D18" s="146" t="s">
        <v>42</v>
      </c>
      <c r="E18" s="63">
        <f t="shared" si="1"/>
        <v>1.33</v>
      </c>
      <c r="F18" s="147">
        <v>2.0</v>
      </c>
      <c r="G18" s="63" t="str">
        <f>IFERROR(__xludf.DUMMYFUNCTION("SPARKLINE(F18,{""charttype"",""bar"";""max"",3;""min"",1;""color1"",IF(F18=3,""#4078DD"",IF(F18=2,""#9CB7E9"",""#dddddd""))})"),"")</f>
        <v/>
      </c>
      <c r="H18" s="63">
        <v>3.0</v>
      </c>
      <c r="I18" s="172" t="str">
        <f>IFERROR(__xludf.DUMMYFUNCTION("SPARKLINE(H18,{""charttype"",""bar"";""max"",3;""min"",1;""color1"",IF(H18=3,""#4078DD"",IF(H18=2,""#9CB7E9"",""#CED9EF""))})"),"")</f>
        <v/>
      </c>
      <c r="J18" s="63">
        <f t="shared" si="2"/>
        <v>1</v>
      </c>
      <c r="K18" s="58">
        <f t="shared" si="3"/>
        <v>4</v>
      </c>
      <c r="L18" s="63">
        <v>8.0</v>
      </c>
      <c r="M18" s="62" t="str">
        <f>IFERROR(__xludf.DUMMYFUNCTION("IF(A18=FALSE,SPARKLINE(K18:L18,{""charttype"",""bar"";""max"",8;""min"",0;""color1"",IF(K18&gt;=5,""green"",IF(K18&lt;=3,""orange"",""#C9C21D""));""color2"",""#eeeeee""}),""Done ✓"")"),"")</f>
        <v/>
      </c>
      <c r="N18" s="58"/>
      <c r="O18" s="58"/>
      <c r="P18" s="58"/>
      <c r="Q18" s="58"/>
      <c r="R18" s="58"/>
      <c r="S18" s="58"/>
      <c r="T18" s="58"/>
      <c r="U18" s="58"/>
      <c r="V18" s="58"/>
      <c r="W18" s="58"/>
      <c r="X18" s="58"/>
      <c r="Y18" s="58"/>
      <c r="Z18" s="58"/>
      <c r="AA18" s="58"/>
      <c r="AB18" s="58"/>
      <c r="AC18" s="58"/>
      <c r="AD18" s="58"/>
      <c r="AE18" s="58"/>
      <c r="AF18" s="58"/>
      <c r="AG18" s="58"/>
      <c r="AH18" s="58"/>
      <c r="AI18" s="58"/>
      <c r="AJ18" s="58"/>
    </row>
    <row r="19">
      <c r="A19" s="117" t="s">
        <v>180</v>
      </c>
      <c r="B19" s="118" t="s">
        <v>181</v>
      </c>
      <c r="C19" s="119"/>
      <c r="D19" s="119"/>
      <c r="E19" s="121"/>
      <c r="F19" s="122"/>
      <c r="G19" s="123"/>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row>
    <row r="20">
      <c r="A20" s="126" t="b">
        <v>0</v>
      </c>
      <c r="B20" s="171" t="s">
        <v>267</v>
      </c>
      <c r="C20" s="135" t="s">
        <v>32</v>
      </c>
      <c r="D20" s="129" t="s">
        <v>42</v>
      </c>
      <c r="E20" s="126">
        <f t="shared" ref="E20:E28" si="4">IF(D20="Not Relevant","",IF(D20="Good","",IF(D20="Bad",1.33,1)))</f>
        <v>1.33</v>
      </c>
      <c r="F20" s="130">
        <v>3.0</v>
      </c>
      <c r="G20" s="126" t="str">
        <f>IFERROR(__xludf.DUMMYFUNCTION("SPARKLINE(F20,{""charttype"",""bar"";""max"",3;""min"",1;""color1"",IF(F20=3,""#4078DD"",IF(F20=2,""#9CB7E9"",""#CED9EF""))})"),"")</f>
        <v/>
      </c>
      <c r="H20" s="126">
        <v>2.0</v>
      </c>
      <c r="I20" s="172" t="str">
        <f>IFERROR(__xludf.DUMMYFUNCTION("SPARKLINE(H20,{""charttype"",""bar"";""max"",3;""min"",1;""color1"",IF(H20=3,""#4078DD"",IF(H20=2,""#9CB7E9"",""#CED9EF""))})"),"")</f>
        <v/>
      </c>
      <c r="J20" s="126">
        <f t="shared" ref="J20:J28" si="5">IF(H20=1,3,IF(H20=2,2,1))</f>
        <v>2</v>
      </c>
      <c r="K20" s="100">
        <f t="shared" ref="K20:K28" si="6">ROUNDUP(((J20+F20)*E20),1)</f>
        <v>6.7</v>
      </c>
      <c r="L20" s="126">
        <v>8.0</v>
      </c>
      <c r="M20" s="104" t="str">
        <f>IFERROR(__xludf.DUMMYFUNCTION("IF(A20=FALSE,SPARKLINE(K20:L20,{""charttype"",""bar"";""max"",8;""min"",0;""color1"",IF(K20&gt;=5,""green"",IF(K20&lt;=3,""orange"",""#C9C21D""));""color2"",""#eeeeee""}),""Done ✓"")"),"")</f>
        <v/>
      </c>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row>
    <row r="21">
      <c r="A21" s="105" t="b">
        <v>0</v>
      </c>
      <c r="B21" s="142" t="s">
        <v>268</v>
      </c>
      <c r="C21" s="135" t="s">
        <v>32</v>
      </c>
      <c r="D21" s="136" t="s">
        <v>42</v>
      </c>
      <c r="E21" s="105">
        <f t="shared" si="4"/>
        <v>1.33</v>
      </c>
      <c r="F21" s="137">
        <v>3.0</v>
      </c>
      <c r="G21" s="105" t="str">
        <f>IFERROR(__xludf.DUMMYFUNCTION("SPARKLINE(F21,{""charttype"",""bar"";""max"",3;""min"",1;""color1"",IF(F21=3,""#4078DD"",IF(F21=2,""#9CB7E9"",""#CED9EF""))})"),"")</f>
        <v/>
      </c>
      <c r="H21" s="105">
        <v>2.0</v>
      </c>
      <c r="I21" s="172" t="str">
        <f>IFERROR(__xludf.DUMMYFUNCTION("SPARKLINE(H21,{""charttype"",""bar"";""max"",3;""min"",1;""color1"",IF(H21=3,""#4078DD"",IF(H21=2,""#9CB7E9"",""#CED9EF""))})"),"")</f>
        <v/>
      </c>
      <c r="J21" s="105">
        <f t="shared" si="5"/>
        <v>2</v>
      </c>
      <c r="K21" s="45">
        <f t="shared" si="6"/>
        <v>6.7</v>
      </c>
      <c r="L21" s="105">
        <v>8.0</v>
      </c>
      <c r="M21" s="49" t="str">
        <f>IFERROR(__xludf.DUMMYFUNCTION("IF(A21=FALSE,SPARKLINE(K21:L21,{""charttype"",""bar"";""max"",8;""min"",0;""color1"",IF(K21&gt;=5,""green"",IF(K21&lt;=3,""orange"",""#C9C21D""));""color2"",""#eeeeee""}),""Done ✓"")"),"")</f>
        <v/>
      </c>
      <c r="N21" s="45"/>
      <c r="O21" s="45"/>
      <c r="P21" s="45"/>
      <c r="Q21" s="45"/>
      <c r="R21" s="45"/>
      <c r="S21" s="45"/>
      <c r="T21" s="45"/>
      <c r="U21" s="45"/>
      <c r="V21" s="45"/>
      <c r="W21" s="45"/>
      <c r="X21" s="45"/>
      <c r="Y21" s="45"/>
      <c r="Z21" s="45"/>
      <c r="AA21" s="45"/>
      <c r="AB21" s="45"/>
      <c r="AC21" s="45"/>
      <c r="AD21" s="45"/>
      <c r="AE21" s="45"/>
      <c r="AF21" s="45"/>
      <c r="AG21" s="45"/>
      <c r="AH21" s="45"/>
      <c r="AI21" s="45"/>
      <c r="AJ21" s="45"/>
    </row>
    <row r="22">
      <c r="A22" s="105" t="b">
        <v>0</v>
      </c>
      <c r="B22" s="143" t="s">
        <v>269</v>
      </c>
      <c r="C22" s="135" t="s">
        <v>32</v>
      </c>
      <c r="D22" s="136" t="s">
        <v>42</v>
      </c>
      <c r="E22" s="105">
        <f t="shared" si="4"/>
        <v>1.33</v>
      </c>
      <c r="F22" s="137">
        <v>3.0</v>
      </c>
      <c r="G22" s="105" t="str">
        <f>IFERROR(__xludf.DUMMYFUNCTION("SPARKLINE(F22,{""charttype"",""bar"";""max"",3;""min"",1;""color1"",IF(F22=3,""#4078DD"",IF(F22=2,""#9CB7E9"",""#dddddd""))})"),"")</f>
        <v/>
      </c>
      <c r="H22" s="105">
        <v>1.0</v>
      </c>
      <c r="I22" s="172" t="str">
        <f>IFERROR(__xludf.DUMMYFUNCTION("SPARKLINE(H22,{""charttype"",""bar"";""max"",3;""min"",1;""color1"",IF(H22=3,""#4078DD"",IF(H22=2,""#9CB7E9"",""#CED9EF""))})"),"")</f>
        <v/>
      </c>
      <c r="J22" s="105">
        <f t="shared" si="5"/>
        <v>3</v>
      </c>
      <c r="K22" s="45">
        <f t="shared" si="6"/>
        <v>8</v>
      </c>
      <c r="L22" s="105">
        <v>8.0</v>
      </c>
      <c r="M22" s="49" t="str">
        <f>IFERROR(__xludf.DUMMYFUNCTION("IF(A22=FALSE,SPARKLINE(K22:L22,{""charttype"",""bar"";""max"",8;""min"",0;""color1"",IF(K22&gt;=5,""green"",IF(K22&lt;=3,""orange"",""#C9C21D""));""color2"",""#eeeeee""}),""Done ✓"")"),"")</f>
        <v/>
      </c>
      <c r="N22" s="45"/>
      <c r="O22" s="45"/>
      <c r="P22" s="45"/>
      <c r="Q22" s="45"/>
      <c r="R22" s="45"/>
      <c r="S22" s="45"/>
      <c r="T22" s="45"/>
      <c r="U22" s="45"/>
      <c r="V22" s="45"/>
      <c r="W22" s="45"/>
      <c r="X22" s="45"/>
      <c r="Y22" s="45"/>
      <c r="Z22" s="45"/>
      <c r="AA22" s="45"/>
      <c r="AB22" s="45"/>
      <c r="AC22" s="45"/>
      <c r="AD22" s="45"/>
      <c r="AE22" s="45"/>
      <c r="AF22" s="45"/>
      <c r="AG22" s="45"/>
      <c r="AH22" s="45"/>
      <c r="AI22" s="45"/>
      <c r="AJ22" s="45"/>
    </row>
    <row r="23">
      <c r="A23" s="105" t="b">
        <v>0</v>
      </c>
      <c r="B23" s="143" t="s">
        <v>270</v>
      </c>
      <c r="C23" s="135" t="s">
        <v>32</v>
      </c>
      <c r="D23" s="136" t="s">
        <v>42</v>
      </c>
      <c r="E23" s="105">
        <f t="shared" si="4"/>
        <v>1.33</v>
      </c>
      <c r="F23" s="137">
        <v>3.0</v>
      </c>
      <c r="G23" s="105" t="str">
        <f>IFERROR(__xludf.DUMMYFUNCTION("SPARKLINE(F23,{""charttype"",""bar"";""max"",3;""min"",1;""color1"",IF(F23=3,""#4078DD"",IF(F23=2,""#9CB7E9"",""#CED9EF""))})"),"")</f>
        <v/>
      </c>
      <c r="H23" s="105">
        <v>1.0</v>
      </c>
      <c r="I23" s="172" t="str">
        <f>IFERROR(__xludf.DUMMYFUNCTION("SPARKLINE(H23,{""charttype"",""bar"";""max"",3;""min"",1;""color1"",IF(H23=3,""#4078DD"",IF(H23=2,""#9CB7E9"",""#CED9EF""))})"),"")</f>
        <v/>
      </c>
      <c r="J23" s="105">
        <f t="shared" si="5"/>
        <v>3</v>
      </c>
      <c r="K23" s="45">
        <f t="shared" si="6"/>
        <v>8</v>
      </c>
      <c r="L23" s="105">
        <v>8.0</v>
      </c>
      <c r="M23" s="49" t="str">
        <f>IFERROR(__xludf.DUMMYFUNCTION("IF(A23=FALSE,SPARKLINE(K23:L23,{""charttype"",""bar"";""max"",8;""min"",0;""color1"",IF(K23&gt;=5,""green"",IF(K23&lt;=3,""orange"",""#C9C21D""));""color2"",""#eeeeee""}),""Done ✓"")"),"")</f>
        <v/>
      </c>
      <c r="N23" s="45"/>
      <c r="O23" s="45"/>
      <c r="P23" s="45"/>
      <c r="Q23" s="45"/>
      <c r="R23" s="45"/>
      <c r="S23" s="45"/>
      <c r="T23" s="45"/>
      <c r="U23" s="45"/>
      <c r="V23" s="45"/>
      <c r="W23" s="45"/>
      <c r="X23" s="45"/>
      <c r="Y23" s="45"/>
      <c r="Z23" s="45"/>
      <c r="AA23" s="45"/>
      <c r="AB23" s="45"/>
      <c r="AC23" s="45"/>
      <c r="AD23" s="45"/>
      <c r="AE23" s="45"/>
      <c r="AF23" s="45"/>
      <c r="AG23" s="45"/>
      <c r="AH23" s="45"/>
      <c r="AI23" s="45"/>
      <c r="AJ23" s="45"/>
    </row>
    <row r="24">
      <c r="A24" s="105" t="b">
        <v>0</v>
      </c>
      <c r="B24" s="141" t="s">
        <v>271</v>
      </c>
      <c r="C24" s="135" t="s">
        <v>32</v>
      </c>
      <c r="D24" s="136" t="s">
        <v>49</v>
      </c>
      <c r="E24" s="105">
        <f t="shared" si="4"/>
        <v>1</v>
      </c>
      <c r="F24" s="137">
        <v>2.0</v>
      </c>
      <c r="G24" s="105" t="str">
        <f>IFERROR(__xludf.DUMMYFUNCTION("SPARKLINE(F24,{""charttype"",""bar"";""max"",3;""min"",1;""color1"",IF(F24=3,""#4078DD"",IF(F24=2,""#9CB7E9"",""#CED9EF""))})"),"")</f>
        <v/>
      </c>
      <c r="H24" s="105">
        <v>2.0</v>
      </c>
      <c r="I24" s="172" t="str">
        <f>IFERROR(__xludf.DUMMYFUNCTION("SPARKLINE(H24,{""charttype"",""bar"";""max"",3;""min"",1;""color1"",IF(H24=3,""#4078DD"",IF(H24=2,""#9CB7E9"",""#CED9EF""))})"),"")</f>
        <v/>
      </c>
      <c r="J24" s="105">
        <f t="shared" si="5"/>
        <v>2</v>
      </c>
      <c r="K24" s="45">
        <f t="shared" si="6"/>
        <v>4</v>
      </c>
      <c r="L24" s="105">
        <v>8.0</v>
      </c>
      <c r="M24" s="49" t="str">
        <f>IFERROR(__xludf.DUMMYFUNCTION("IF(A24=FALSE,SPARKLINE(K24:L24,{""charttype"",""bar"";""max"",8;""min"",0;""color1"",IF(K24&gt;=5,""green"",IF(K24&lt;=3,""orange"",""#C9C21D""));""color2"",""#eeeeee""}),""Done ✓"")"),"")</f>
        <v/>
      </c>
      <c r="N24" s="45"/>
      <c r="O24" s="45"/>
      <c r="P24" s="45"/>
      <c r="Q24" s="45"/>
      <c r="R24" s="45"/>
      <c r="S24" s="45"/>
      <c r="T24" s="45"/>
      <c r="U24" s="45"/>
      <c r="V24" s="45"/>
      <c r="W24" s="45"/>
      <c r="X24" s="45"/>
      <c r="Y24" s="45"/>
      <c r="Z24" s="45"/>
      <c r="AA24" s="45"/>
      <c r="AB24" s="45"/>
      <c r="AC24" s="45"/>
      <c r="AD24" s="45"/>
      <c r="AE24" s="45"/>
      <c r="AF24" s="45"/>
      <c r="AG24" s="45"/>
      <c r="AH24" s="45"/>
      <c r="AI24" s="45"/>
      <c r="AJ24" s="45"/>
    </row>
    <row r="25">
      <c r="A25" s="105" t="b">
        <v>0</v>
      </c>
      <c r="B25" s="143" t="s">
        <v>272</v>
      </c>
      <c r="C25" s="135" t="s">
        <v>32</v>
      </c>
      <c r="D25" s="136" t="s">
        <v>49</v>
      </c>
      <c r="E25" s="105">
        <f t="shared" si="4"/>
        <v>1</v>
      </c>
      <c r="F25" s="137">
        <v>3.0</v>
      </c>
      <c r="G25" s="105" t="str">
        <f>IFERROR(__xludf.DUMMYFUNCTION("SPARKLINE(F25,{""charttype"",""bar"";""max"",3;""min"",1;""color1"",IF(F25=3,""#4078DD"",IF(F25=2,""#9CB7E9"",""#dddddd""))})"),"")</f>
        <v/>
      </c>
      <c r="H25" s="105">
        <v>1.0</v>
      </c>
      <c r="I25" s="172" t="str">
        <f>IFERROR(__xludf.DUMMYFUNCTION("SPARKLINE(H25,{""charttype"",""bar"";""max"",3;""min"",1;""color1"",IF(H25=3,""#4078DD"",IF(H25=2,""#9CB7E9"",""#CED9EF""))})"),"")</f>
        <v/>
      </c>
      <c r="J25" s="105">
        <f t="shared" si="5"/>
        <v>3</v>
      </c>
      <c r="K25" s="45">
        <f t="shared" si="6"/>
        <v>6</v>
      </c>
      <c r="L25" s="105">
        <v>8.0</v>
      </c>
      <c r="M25" s="49" t="str">
        <f>IFERROR(__xludf.DUMMYFUNCTION("IF(A25=FALSE,SPARKLINE(K25:L25,{""charttype"",""bar"";""max"",8;""min"",0;""color1"",IF(K25&gt;=5,""green"",IF(K25&lt;=3,""orange"",""#C9C21D""));""color2"",""#eeeeee""}),""Done ✓"")"),"")</f>
        <v/>
      </c>
      <c r="N25" s="45"/>
      <c r="O25" s="45"/>
      <c r="P25" s="45"/>
      <c r="Q25" s="45"/>
      <c r="R25" s="45"/>
      <c r="S25" s="45"/>
      <c r="T25" s="45"/>
      <c r="U25" s="45"/>
      <c r="V25" s="45"/>
      <c r="W25" s="45"/>
      <c r="X25" s="45"/>
      <c r="Y25" s="45"/>
      <c r="Z25" s="45"/>
      <c r="AA25" s="45"/>
      <c r="AB25" s="45"/>
      <c r="AC25" s="45"/>
      <c r="AD25" s="45"/>
      <c r="AE25" s="45"/>
      <c r="AF25" s="45"/>
      <c r="AG25" s="45"/>
      <c r="AH25" s="45"/>
      <c r="AI25" s="45"/>
      <c r="AJ25" s="45"/>
    </row>
    <row r="26">
      <c r="A26" s="105" t="b">
        <v>0</v>
      </c>
      <c r="B26" s="143" t="s">
        <v>273</v>
      </c>
      <c r="C26" s="128"/>
      <c r="D26" s="136" t="s">
        <v>49</v>
      </c>
      <c r="E26" s="105">
        <f t="shared" si="4"/>
        <v>1</v>
      </c>
      <c r="F26" s="137">
        <v>3.0</v>
      </c>
      <c r="G26" s="105" t="str">
        <f>IFERROR(__xludf.DUMMYFUNCTION("SPARKLINE(F26,{""charttype"",""bar"";""max"",3;""min"",1;""color1"",IF(F26=3,""#4078DD"",IF(F26=2,""#9CB7E9"",""#CED9EF""))})"),"")</f>
        <v/>
      </c>
      <c r="H26" s="105">
        <v>3.0</v>
      </c>
      <c r="I26" s="172" t="str">
        <f>IFERROR(__xludf.DUMMYFUNCTION("SPARKLINE(H26,{""charttype"",""bar"";""max"",3;""min"",1;""color1"",IF(H26=3,""#4078DD"",IF(H26=2,""#9CB7E9"",""#CED9EF""))})"),"")</f>
        <v/>
      </c>
      <c r="J26" s="105">
        <f t="shared" si="5"/>
        <v>1</v>
      </c>
      <c r="K26" s="45">
        <f t="shared" si="6"/>
        <v>4</v>
      </c>
      <c r="L26" s="105">
        <v>8.0</v>
      </c>
      <c r="M26" s="49" t="str">
        <f>IFERROR(__xludf.DUMMYFUNCTION("IF(A26=FALSE,SPARKLINE(K26:L26,{""charttype"",""bar"";""max"",8;""min"",0;""color1"",IF(K26&gt;=5,""green"",IF(K26&lt;=3,""orange"",""#C9C21D""));""color2"",""#eeeeee""}),""Done ✓"")"),"")</f>
        <v/>
      </c>
      <c r="N26" s="45"/>
      <c r="O26" s="45"/>
      <c r="P26" s="45"/>
      <c r="Q26" s="45"/>
      <c r="R26" s="45"/>
      <c r="S26" s="45"/>
      <c r="T26" s="45"/>
      <c r="U26" s="45"/>
      <c r="V26" s="45"/>
      <c r="W26" s="45"/>
      <c r="X26" s="45"/>
      <c r="Y26" s="45"/>
      <c r="Z26" s="45"/>
      <c r="AA26" s="45"/>
      <c r="AB26" s="45"/>
      <c r="AC26" s="45"/>
      <c r="AD26" s="45"/>
      <c r="AE26" s="45"/>
      <c r="AF26" s="45"/>
      <c r="AG26" s="45"/>
      <c r="AH26" s="45"/>
      <c r="AI26" s="45"/>
      <c r="AJ26" s="45"/>
    </row>
    <row r="27">
      <c r="A27" s="105" t="b">
        <v>0</v>
      </c>
      <c r="B27" s="143" t="s">
        <v>274</v>
      </c>
      <c r="C27" s="128"/>
      <c r="D27" s="136" t="s">
        <v>42</v>
      </c>
      <c r="E27" s="105">
        <f t="shared" si="4"/>
        <v>1.33</v>
      </c>
      <c r="F27" s="137">
        <v>3.0</v>
      </c>
      <c r="G27" s="105" t="str">
        <f>IFERROR(__xludf.DUMMYFUNCTION("SPARKLINE(F27,{""charttype"",""bar"";""max"",3;""min"",1;""color1"",IF(F27=3,""#4078DD"",IF(F27=2,""#9CB7E9"",""#dddddd""))})"),"")</f>
        <v/>
      </c>
      <c r="H27" s="105">
        <v>3.0</v>
      </c>
      <c r="I27" s="172" t="str">
        <f>IFERROR(__xludf.DUMMYFUNCTION("SPARKLINE(H27,{""charttype"",""bar"";""max"",3;""min"",1;""color1"",IF(H27=3,""#4078DD"",IF(H27=2,""#9CB7E9"",""#CED9EF""))})"),"")</f>
        <v/>
      </c>
      <c r="J27" s="105">
        <f t="shared" si="5"/>
        <v>1</v>
      </c>
      <c r="K27" s="45">
        <f t="shared" si="6"/>
        <v>5.4</v>
      </c>
      <c r="L27" s="105">
        <v>8.0</v>
      </c>
      <c r="M27" s="49" t="str">
        <f>IFERROR(__xludf.DUMMYFUNCTION("IF(A27=FALSE,SPARKLINE(K27:L27,{""charttype"",""bar"";""max"",8;""min"",0;""color1"",IF(K27&gt;=5,""green"",IF(K27&lt;=3,""orange"",""#C9C21D""));""color2"",""#eeeeee""}),""Done ✓"")"),"")</f>
        <v/>
      </c>
      <c r="N27" s="45"/>
      <c r="O27" s="45"/>
      <c r="P27" s="45"/>
      <c r="Q27" s="45"/>
      <c r="R27" s="45"/>
      <c r="S27" s="45"/>
      <c r="T27" s="45"/>
      <c r="U27" s="45"/>
      <c r="V27" s="45"/>
      <c r="W27" s="45"/>
      <c r="X27" s="45"/>
      <c r="Y27" s="45"/>
      <c r="Z27" s="45"/>
      <c r="AA27" s="45"/>
      <c r="AB27" s="45"/>
      <c r="AC27" s="45"/>
      <c r="AD27" s="45"/>
      <c r="AE27" s="45"/>
      <c r="AF27" s="45"/>
      <c r="AG27" s="45"/>
      <c r="AH27" s="45"/>
      <c r="AI27" s="45"/>
      <c r="AJ27" s="45"/>
    </row>
    <row r="28">
      <c r="A28" s="105" t="b">
        <v>0</v>
      </c>
      <c r="B28" s="142" t="s">
        <v>275</v>
      </c>
      <c r="C28" s="128"/>
      <c r="D28" s="136" t="s">
        <v>49</v>
      </c>
      <c r="E28" s="105">
        <f t="shared" si="4"/>
        <v>1</v>
      </c>
      <c r="F28" s="137">
        <v>2.0</v>
      </c>
      <c r="G28" s="105" t="str">
        <f>IFERROR(__xludf.DUMMYFUNCTION("SPARKLINE(F28,{""charttype"",""bar"";""max"",3;""min"",1;""color1"",IF(F28=3,""#4078DD"",IF(F28=2,""#9CB7E9"",""#CED9EF""))})"),"")</f>
        <v/>
      </c>
      <c r="H28" s="105">
        <v>1.0</v>
      </c>
      <c r="I28" s="172" t="str">
        <f>IFERROR(__xludf.DUMMYFUNCTION("SPARKLINE(H28,{""charttype"",""bar"";""max"",3;""min"",1;""color1"",IF(H28=3,""#4078DD"",IF(H28=2,""#9CB7E9"",""#CED9EF""))})"),"")</f>
        <v/>
      </c>
      <c r="J28" s="105">
        <f t="shared" si="5"/>
        <v>3</v>
      </c>
      <c r="K28" s="45">
        <f t="shared" si="6"/>
        <v>5</v>
      </c>
      <c r="L28" s="105">
        <v>8.0</v>
      </c>
      <c r="M28" s="49" t="str">
        <f>IFERROR(__xludf.DUMMYFUNCTION("IF(A28=FALSE,SPARKLINE(K28:L28,{""charttype"",""bar"";""max"",8;""min"",0;""color1"",IF(K28&gt;=5,""green"",IF(K28&lt;=3,""orange"",""#C9C21D""));""color2"",""#eeeeee""}),""Done ✓"")"),"")</f>
        <v/>
      </c>
      <c r="N28" s="45"/>
      <c r="O28" s="45"/>
      <c r="P28" s="45"/>
      <c r="Q28" s="45"/>
      <c r="R28" s="108"/>
      <c r="S28" s="45"/>
      <c r="T28" s="45"/>
      <c r="U28" s="45"/>
      <c r="V28" s="45"/>
      <c r="W28" s="45"/>
      <c r="X28" s="45"/>
      <c r="Y28" s="45"/>
      <c r="Z28" s="45"/>
      <c r="AA28" s="45"/>
      <c r="AB28" s="45"/>
      <c r="AC28" s="45"/>
      <c r="AD28" s="45"/>
      <c r="AE28" s="45"/>
      <c r="AF28" s="45"/>
      <c r="AG28" s="45"/>
      <c r="AH28" s="45"/>
      <c r="AI28" s="45"/>
      <c r="AJ28" s="45"/>
    </row>
    <row r="29">
      <c r="A29" s="45"/>
      <c r="B29" s="109"/>
      <c r="C29" s="46"/>
      <c r="D29" s="45"/>
      <c r="E29" s="137"/>
      <c r="F29" s="105"/>
      <c r="G29" s="45"/>
      <c r="H29" s="45"/>
      <c r="I29" s="45"/>
      <c r="J29" s="45"/>
      <c r="K29" s="49"/>
      <c r="L29" s="49"/>
      <c r="M29" s="45"/>
      <c r="N29" s="45"/>
      <c r="O29" s="45"/>
      <c r="P29" s="45"/>
      <c r="Q29" s="45"/>
      <c r="R29" s="45"/>
      <c r="S29" s="45"/>
      <c r="T29" s="45"/>
      <c r="U29" s="45"/>
      <c r="V29" s="45"/>
      <c r="W29" s="45"/>
      <c r="X29" s="45"/>
      <c r="Y29" s="45"/>
      <c r="Z29" s="45"/>
      <c r="AA29" s="45"/>
      <c r="AB29" s="45"/>
      <c r="AC29" s="45"/>
      <c r="AD29" s="45"/>
      <c r="AE29" s="45"/>
      <c r="AF29" s="45"/>
      <c r="AG29" s="45"/>
      <c r="AH29" s="45"/>
      <c r="AI29" s="45"/>
    </row>
    <row r="30">
      <c r="A30" s="45"/>
      <c r="B30" s="109"/>
      <c r="C30" s="46"/>
      <c r="D30" s="45"/>
      <c r="E30" s="137"/>
      <c r="F30" s="105"/>
      <c r="G30" s="45"/>
      <c r="H30" s="45"/>
      <c r="I30" s="45"/>
      <c r="J30" s="45"/>
      <c r="K30" s="49"/>
      <c r="L30" s="49"/>
      <c r="M30" s="45"/>
      <c r="N30" s="45"/>
      <c r="O30" s="45"/>
      <c r="P30" s="45"/>
      <c r="Q30" s="45"/>
      <c r="R30" s="45"/>
      <c r="S30" s="45"/>
      <c r="T30" s="45"/>
      <c r="U30" s="45"/>
      <c r="V30" s="45"/>
      <c r="W30" s="45"/>
      <c r="X30" s="45"/>
      <c r="Y30" s="45"/>
      <c r="Z30" s="45"/>
      <c r="AA30" s="45"/>
      <c r="AB30" s="45"/>
      <c r="AC30" s="45"/>
      <c r="AD30" s="45"/>
      <c r="AE30" s="45"/>
      <c r="AF30" s="45"/>
      <c r="AG30" s="45"/>
      <c r="AH30" s="45"/>
      <c r="AI30" s="45"/>
    </row>
    <row r="31">
      <c r="A31" s="45"/>
      <c r="B31" s="109"/>
      <c r="C31" s="46"/>
      <c r="D31" s="45"/>
      <c r="E31" s="137"/>
      <c r="F31" s="105"/>
      <c r="G31" s="45"/>
      <c r="H31" s="45"/>
      <c r="I31" s="45"/>
      <c r="J31" s="45"/>
      <c r="K31" s="49"/>
      <c r="L31" s="49"/>
      <c r="M31" s="45"/>
      <c r="N31" s="45"/>
      <c r="O31" s="45"/>
      <c r="P31" s="45"/>
      <c r="Q31" s="45"/>
      <c r="R31" s="45"/>
      <c r="S31" s="45"/>
      <c r="T31" s="45"/>
      <c r="U31" s="45"/>
      <c r="V31" s="45"/>
      <c r="W31" s="45"/>
      <c r="X31" s="45"/>
      <c r="Y31" s="45"/>
      <c r="Z31" s="45"/>
      <c r="AA31" s="45"/>
      <c r="AB31" s="45"/>
      <c r="AC31" s="45"/>
      <c r="AD31" s="45"/>
      <c r="AE31" s="45"/>
      <c r="AF31" s="45"/>
      <c r="AG31" s="45"/>
      <c r="AH31" s="45"/>
      <c r="AI31" s="45"/>
    </row>
    <row r="32">
      <c r="A32" s="45"/>
      <c r="B32" s="109"/>
      <c r="C32" s="46"/>
      <c r="D32" s="45"/>
      <c r="E32" s="137"/>
      <c r="F32" s="105"/>
      <c r="G32" s="45"/>
      <c r="H32" s="45"/>
      <c r="I32" s="45"/>
      <c r="J32" s="45"/>
      <c r="K32" s="49"/>
      <c r="L32" s="49"/>
      <c r="M32" s="45"/>
      <c r="N32" s="45"/>
      <c r="O32" s="45"/>
      <c r="P32" s="45"/>
      <c r="Q32" s="45"/>
      <c r="R32" s="45"/>
      <c r="S32" s="45"/>
      <c r="T32" s="45"/>
      <c r="U32" s="45"/>
      <c r="V32" s="45"/>
      <c r="W32" s="45"/>
      <c r="X32" s="45"/>
      <c r="Y32" s="45"/>
      <c r="Z32" s="45"/>
      <c r="AA32" s="45"/>
      <c r="AB32" s="45"/>
      <c r="AC32" s="45"/>
      <c r="AD32" s="45"/>
      <c r="AE32" s="45"/>
      <c r="AF32" s="45"/>
      <c r="AG32" s="45"/>
      <c r="AH32" s="45"/>
      <c r="AI32" s="45"/>
    </row>
    <row r="33">
      <c r="A33" s="45"/>
      <c r="B33" s="109"/>
      <c r="C33" s="46"/>
      <c r="D33" s="45"/>
      <c r="E33" s="137"/>
      <c r="F33" s="105"/>
      <c r="G33" s="45"/>
      <c r="H33" s="45"/>
      <c r="I33" s="45"/>
      <c r="J33" s="45"/>
      <c r="K33" s="49"/>
      <c r="L33" s="49"/>
      <c r="M33" s="45"/>
      <c r="N33" s="45"/>
      <c r="O33" s="45"/>
      <c r="P33" s="45"/>
      <c r="Q33" s="45"/>
      <c r="R33" s="45"/>
      <c r="S33" s="45"/>
      <c r="T33" s="45"/>
      <c r="U33" s="45"/>
      <c r="V33" s="45"/>
      <c r="W33" s="45"/>
      <c r="X33" s="45"/>
      <c r="Y33" s="45"/>
      <c r="Z33" s="45"/>
      <c r="AA33" s="45"/>
      <c r="AB33" s="45"/>
      <c r="AC33" s="45"/>
      <c r="AD33" s="45"/>
      <c r="AE33" s="45"/>
      <c r="AF33" s="45"/>
      <c r="AG33" s="45"/>
      <c r="AH33" s="45"/>
      <c r="AI33" s="45"/>
    </row>
    <row r="34">
      <c r="A34" s="45"/>
      <c r="B34" s="109"/>
      <c r="C34" s="46"/>
      <c r="D34" s="45"/>
      <c r="E34" s="137"/>
      <c r="F34" s="105"/>
      <c r="G34" s="45"/>
      <c r="H34" s="45"/>
      <c r="I34" s="45"/>
      <c r="J34" s="45"/>
      <c r="K34" s="49"/>
      <c r="L34" s="49"/>
      <c r="M34" s="45"/>
      <c r="N34" s="45"/>
      <c r="O34" s="45"/>
      <c r="P34" s="45"/>
      <c r="Q34" s="45"/>
      <c r="R34" s="45"/>
      <c r="S34" s="45"/>
      <c r="T34" s="45"/>
      <c r="U34" s="45"/>
      <c r="V34" s="45"/>
      <c r="W34" s="45"/>
      <c r="X34" s="45"/>
      <c r="Y34" s="45"/>
      <c r="Z34" s="45"/>
      <c r="AA34" s="45"/>
      <c r="AB34" s="45"/>
      <c r="AC34" s="45"/>
      <c r="AD34" s="45"/>
      <c r="AE34" s="45"/>
      <c r="AF34" s="45"/>
      <c r="AG34" s="45"/>
      <c r="AH34" s="45"/>
      <c r="AI34" s="45"/>
    </row>
    <row r="35">
      <c r="A35" s="45"/>
      <c r="B35" s="109"/>
      <c r="C35" s="46"/>
      <c r="D35" s="45"/>
      <c r="E35" s="137"/>
      <c r="F35" s="105"/>
      <c r="G35" s="45"/>
      <c r="H35" s="45"/>
      <c r="I35" s="45"/>
      <c r="J35" s="45"/>
      <c r="K35" s="49"/>
      <c r="L35" s="49"/>
      <c r="M35" s="45"/>
      <c r="N35" s="45"/>
      <c r="O35" s="45"/>
      <c r="P35" s="45"/>
      <c r="Q35" s="45"/>
      <c r="R35" s="45"/>
      <c r="S35" s="45"/>
      <c r="T35" s="45"/>
      <c r="U35" s="45"/>
      <c r="V35" s="45"/>
      <c r="W35" s="45"/>
      <c r="X35" s="45"/>
      <c r="Y35" s="45"/>
      <c r="Z35" s="45"/>
      <c r="AA35" s="45"/>
      <c r="AB35" s="45"/>
      <c r="AC35" s="45"/>
      <c r="AD35" s="45"/>
      <c r="AE35" s="45"/>
      <c r="AF35" s="45"/>
      <c r="AG35" s="45"/>
      <c r="AH35" s="45"/>
      <c r="AI35" s="45"/>
    </row>
    <row r="36">
      <c r="A36" s="45"/>
      <c r="B36" s="109"/>
      <c r="C36" s="46"/>
      <c r="D36" s="45"/>
      <c r="E36" s="137"/>
      <c r="F36" s="105"/>
      <c r="G36" s="45"/>
      <c r="H36" s="45"/>
      <c r="I36" s="45"/>
      <c r="J36" s="45"/>
      <c r="K36" s="49"/>
      <c r="L36" s="49"/>
      <c r="M36" s="45"/>
      <c r="N36" s="45"/>
      <c r="O36" s="45"/>
      <c r="P36" s="45"/>
      <c r="Q36" s="45"/>
      <c r="R36" s="45"/>
      <c r="S36" s="45"/>
      <c r="T36" s="45"/>
      <c r="U36" s="45"/>
      <c r="V36" s="45"/>
      <c r="W36" s="45"/>
      <c r="X36" s="45"/>
      <c r="Y36" s="45"/>
      <c r="Z36" s="45"/>
      <c r="AA36" s="45"/>
      <c r="AB36" s="45"/>
      <c r="AC36" s="45"/>
      <c r="AD36" s="45"/>
      <c r="AE36" s="45"/>
      <c r="AF36" s="45"/>
      <c r="AG36" s="45"/>
      <c r="AH36" s="45"/>
      <c r="AI36" s="45"/>
    </row>
    <row r="37">
      <c r="A37" s="45"/>
      <c r="B37" s="109"/>
      <c r="C37" s="46"/>
      <c r="D37" s="45"/>
      <c r="E37" s="137"/>
      <c r="F37" s="105"/>
      <c r="G37" s="45"/>
      <c r="H37" s="45"/>
      <c r="I37" s="45"/>
      <c r="J37" s="45"/>
      <c r="K37" s="49"/>
      <c r="L37" s="49"/>
      <c r="M37" s="45"/>
      <c r="N37" s="45"/>
      <c r="O37" s="45"/>
      <c r="P37" s="45"/>
      <c r="Q37" s="45"/>
      <c r="R37" s="45"/>
      <c r="S37" s="45"/>
      <c r="T37" s="45"/>
      <c r="U37" s="45"/>
      <c r="V37" s="45"/>
      <c r="W37" s="45"/>
      <c r="X37" s="45"/>
      <c r="Y37" s="45"/>
      <c r="Z37" s="45"/>
      <c r="AA37" s="45"/>
      <c r="AB37" s="45"/>
      <c r="AC37" s="45"/>
      <c r="AD37" s="45"/>
      <c r="AE37" s="45"/>
      <c r="AF37" s="45"/>
      <c r="AG37" s="45"/>
      <c r="AH37" s="45"/>
      <c r="AI37" s="45"/>
    </row>
    <row r="38">
      <c r="A38" s="45"/>
      <c r="B38" s="109"/>
      <c r="C38" s="46"/>
      <c r="D38" s="45"/>
      <c r="E38" s="137"/>
      <c r="F38" s="105"/>
      <c r="G38" s="45"/>
      <c r="H38" s="45"/>
      <c r="I38" s="45"/>
      <c r="J38" s="45"/>
      <c r="K38" s="49"/>
      <c r="L38" s="49"/>
      <c r="M38" s="10"/>
      <c r="N38" s="45"/>
      <c r="O38" s="45"/>
      <c r="P38" s="45"/>
      <c r="Q38" s="45"/>
      <c r="R38" s="45"/>
      <c r="S38" s="45"/>
      <c r="T38" s="45"/>
      <c r="U38" s="45"/>
      <c r="V38" s="45"/>
      <c r="W38" s="45"/>
      <c r="X38" s="45"/>
      <c r="Y38" s="45"/>
      <c r="Z38" s="45"/>
      <c r="AA38" s="45"/>
      <c r="AB38" s="45"/>
      <c r="AC38" s="45"/>
      <c r="AD38" s="45"/>
      <c r="AE38" s="45"/>
      <c r="AF38" s="45"/>
      <c r="AG38" s="45"/>
      <c r="AH38" s="45"/>
      <c r="AI38" s="45"/>
    </row>
    <row r="39">
      <c r="A39" s="45"/>
      <c r="B39" s="109"/>
      <c r="C39" s="46"/>
      <c r="D39" s="45"/>
      <c r="E39" s="137"/>
      <c r="F39" s="105"/>
      <c r="G39" s="45"/>
      <c r="H39" s="45"/>
      <c r="I39" s="45"/>
      <c r="J39" s="45"/>
      <c r="K39" s="49"/>
      <c r="L39" s="49"/>
      <c r="M39" s="45"/>
      <c r="N39" s="45"/>
      <c r="O39" s="45"/>
      <c r="P39" s="45"/>
      <c r="Q39" s="45"/>
      <c r="R39" s="45"/>
      <c r="S39" s="45"/>
      <c r="T39" s="45"/>
      <c r="U39" s="45"/>
      <c r="V39" s="45"/>
      <c r="W39" s="45"/>
      <c r="X39" s="45"/>
      <c r="Y39" s="45"/>
      <c r="Z39" s="45"/>
      <c r="AA39" s="45"/>
      <c r="AB39" s="45"/>
      <c r="AC39" s="45"/>
      <c r="AD39" s="45"/>
      <c r="AE39" s="45"/>
      <c r="AF39" s="45"/>
      <c r="AG39" s="45"/>
      <c r="AH39" s="45"/>
      <c r="AI39" s="45"/>
    </row>
    <row r="40">
      <c r="A40" s="45"/>
      <c r="B40" s="109"/>
      <c r="C40" s="46"/>
      <c r="D40" s="45"/>
      <c r="E40" s="137"/>
      <c r="F40" s="105"/>
      <c r="G40" s="45"/>
      <c r="H40" s="45"/>
      <c r="I40" s="45"/>
      <c r="J40" s="45"/>
      <c r="K40" s="49"/>
      <c r="L40" s="49"/>
      <c r="M40" s="45"/>
      <c r="N40" s="45"/>
      <c r="O40" s="45"/>
      <c r="P40" s="45"/>
      <c r="Q40" s="45"/>
      <c r="R40" s="45"/>
      <c r="S40" s="45"/>
      <c r="T40" s="45"/>
      <c r="U40" s="45"/>
      <c r="V40" s="45"/>
      <c r="W40" s="45"/>
      <c r="X40" s="45"/>
      <c r="Y40" s="45"/>
      <c r="Z40" s="45"/>
      <c r="AA40" s="45"/>
      <c r="AB40" s="45"/>
      <c r="AC40" s="45"/>
      <c r="AD40" s="45"/>
      <c r="AE40" s="45"/>
      <c r="AF40" s="45"/>
      <c r="AG40" s="45"/>
      <c r="AH40" s="45"/>
      <c r="AI40" s="45"/>
    </row>
    <row r="41">
      <c r="A41" s="45"/>
      <c r="B41" s="109"/>
      <c r="C41" s="46"/>
      <c r="D41" s="45"/>
      <c r="E41" s="137"/>
      <c r="F41" s="105"/>
      <c r="G41" s="45"/>
      <c r="H41" s="45"/>
      <c r="I41" s="45"/>
      <c r="J41" s="45"/>
      <c r="K41" s="49"/>
      <c r="L41" s="49"/>
      <c r="M41" s="45"/>
      <c r="N41" s="45"/>
      <c r="O41" s="45"/>
      <c r="P41" s="45"/>
      <c r="Q41" s="45"/>
      <c r="R41" s="45"/>
      <c r="S41" s="45"/>
      <c r="T41" s="45"/>
      <c r="U41" s="45"/>
      <c r="V41" s="45"/>
      <c r="W41" s="45"/>
      <c r="X41" s="45"/>
      <c r="Y41" s="45"/>
      <c r="Z41" s="45"/>
      <c r="AA41" s="45"/>
      <c r="AB41" s="45"/>
      <c r="AC41" s="45"/>
      <c r="AD41" s="45"/>
      <c r="AE41" s="45"/>
      <c r="AF41" s="45"/>
      <c r="AG41" s="45"/>
      <c r="AH41" s="45"/>
      <c r="AI41" s="45"/>
    </row>
    <row r="42">
      <c r="A42" s="45"/>
      <c r="B42" s="109"/>
      <c r="C42" s="46"/>
      <c r="D42" s="45"/>
      <c r="E42" s="137"/>
      <c r="F42" s="105"/>
      <c r="G42" s="45"/>
      <c r="H42" s="45"/>
      <c r="I42" s="45"/>
      <c r="J42" s="45"/>
      <c r="K42" s="49"/>
      <c r="L42" s="49"/>
      <c r="M42" s="45"/>
      <c r="N42" s="45"/>
      <c r="O42" s="45"/>
      <c r="P42" s="45"/>
      <c r="Q42" s="45"/>
      <c r="R42" s="45"/>
      <c r="S42" s="45"/>
      <c r="T42" s="45"/>
      <c r="U42" s="45"/>
      <c r="V42" s="45"/>
      <c r="W42" s="45"/>
      <c r="X42" s="45"/>
      <c r="Y42" s="45"/>
      <c r="Z42" s="45"/>
      <c r="AA42" s="45"/>
      <c r="AB42" s="45"/>
      <c r="AC42" s="45"/>
      <c r="AD42" s="45"/>
      <c r="AE42" s="45"/>
      <c r="AF42" s="45"/>
      <c r="AG42" s="45"/>
      <c r="AH42" s="45"/>
      <c r="AI42" s="45"/>
    </row>
    <row r="43">
      <c r="A43" s="45"/>
      <c r="B43" s="109"/>
      <c r="C43" s="46"/>
      <c r="D43" s="45"/>
      <c r="E43" s="137"/>
      <c r="F43" s="105"/>
      <c r="G43" s="45"/>
      <c r="H43" s="45"/>
      <c r="I43" s="45"/>
      <c r="J43" s="45"/>
      <c r="K43" s="49"/>
      <c r="L43" s="49"/>
      <c r="M43" s="45"/>
      <c r="N43" s="45"/>
      <c r="O43" s="45"/>
      <c r="P43" s="45"/>
      <c r="Q43" s="45"/>
      <c r="R43" s="45"/>
      <c r="S43" s="45"/>
      <c r="T43" s="45"/>
      <c r="U43" s="45"/>
      <c r="V43" s="45"/>
      <c r="W43" s="45"/>
      <c r="X43" s="45"/>
      <c r="Y43" s="45"/>
      <c r="Z43" s="45"/>
      <c r="AA43" s="45"/>
      <c r="AB43" s="45"/>
      <c r="AC43" s="45"/>
      <c r="AD43" s="45"/>
      <c r="AE43" s="45"/>
      <c r="AF43" s="45"/>
      <c r="AG43" s="45"/>
      <c r="AH43" s="45"/>
      <c r="AI43" s="45"/>
    </row>
    <row r="44">
      <c r="A44" s="45"/>
      <c r="B44" s="109"/>
      <c r="C44" s="46"/>
      <c r="D44" s="45"/>
      <c r="E44" s="137"/>
      <c r="F44" s="105"/>
      <c r="G44" s="45"/>
      <c r="H44" s="45"/>
      <c r="I44" s="45"/>
      <c r="J44" s="45"/>
      <c r="K44" s="49"/>
      <c r="L44" s="49"/>
      <c r="M44" s="45"/>
      <c r="N44" s="45"/>
      <c r="O44" s="45"/>
      <c r="P44" s="45"/>
      <c r="Q44" s="45"/>
      <c r="R44" s="45"/>
      <c r="S44" s="45"/>
      <c r="T44" s="45"/>
      <c r="U44" s="45"/>
      <c r="V44" s="45"/>
      <c r="W44" s="45"/>
      <c r="X44" s="45"/>
      <c r="Y44" s="45"/>
      <c r="Z44" s="45"/>
      <c r="AA44" s="45"/>
      <c r="AB44" s="45"/>
      <c r="AC44" s="45"/>
      <c r="AD44" s="45"/>
      <c r="AE44" s="45"/>
      <c r="AF44" s="45"/>
      <c r="AG44" s="45"/>
      <c r="AH44" s="45"/>
      <c r="AI44" s="45"/>
    </row>
    <row r="45">
      <c r="A45" s="45"/>
      <c r="B45" s="109"/>
      <c r="C45" s="46"/>
      <c r="D45" s="45"/>
      <c r="E45" s="137"/>
      <c r="F45" s="105"/>
      <c r="G45" s="45"/>
      <c r="H45" s="45"/>
      <c r="I45" s="45"/>
      <c r="J45" s="45"/>
      <c r="K45" s="49"/>
      <c r="L45" s="49"/>
      <c r="M45" s="45"/>
      <c r="N45" s="45"/>
      <c r="O45" s="45"/>
      <c r="P45" s="45"/>
      <c r="Q45" s="45"/>
      <c r="R45" s="45"/>
      <c r="S45" s="45"/>
      <c r="T45" s="45"/>
      <c r="U45" s="45"/>
      <c r="V45" s="45"/>
      <c r="W45" s="45"/>
      <c r="X45" s="45"/>
      <c r="Y45" s="45"/>
      <c r="Z45" s="45"/>
      <c r="AA45" s="45"/>
      <c r="AB45" s="45"/>
      <c r="AC45" s="45"/>
      <c r="AD45" s="45"/>
      <c r="AE45" s="45"/>
      <c r="AF45" s="45"/>
      <c r="AG45" s="45"/>
      <c r="AH45" s="45"/>
      <c r="AI45" s="45"/>
    </row>
    <row r="46">
      <c r="A46" s="45"/>
      <c r="B46" s="109"/>
      <c r="C46" s="46"/>
      <c r="D46" s="45"/>
      <c r="E46" s="137"/>
      <c r="F46" s="105"/>
      <c r="G46" s="45"/>
      <c r="H46" s="45"/>
      <c r="I46" s="45"/>
      <c r="J46" s="45"/>
      <c r="K46" s="49"/>
      <c r="L46" s="49"/>
      <c r="M46" s="45"/>
      <c r="N46" s="45"/>
      <c r="O46" s="45"/>
      <c r="P46" s="45"/>
      <c r="Q46" s="45"/>
      <c r="R46" s="45"/>
      <c r="S46" s="45"/>
      <c r="T46" s="45"/>
      <c r="U46" s="45"/>
      <c r="V46" s="45"/>
      <c r="W46" s="45"/>
      <c r="X46" s="45"/>
      <c r="Y46" s="45"/>
      <c r="Z46" s="45"/>
      <c r="AA46" s="45"/>
      <c r="AB46" s="45"/>
      <c r="AC46" s="45"/>
      <c r="AD46" s="45"/>
      <c r="AE46" s="45"/>
      <c r="AF46" s="45"/>
      <c r="AG46" s="45"/>
      <c r="AH46" s="45"/>
      <c r="AI46" s="45"/>
    </row>
    <row r="47">
      <c r="A47" s="45"/>
      <c r="B47" s="109"/>
      <c r="C47" s="46"/>
      <c r="D47" s="45"/>
      <c r="E47" s="137"/>
      <c r="F47" s="105"/>
      <c r="G47" s="45"/>
      <c r="H47" s="45"/>
      <c r="I47" s="45"/>
      <c r="J47" s="45"/>
      <c r="K47" s="49"/>
      <c r="L47" s="49"/>
      <c r="M47" s="45"/>
      <c r="N47" s="45"/>
      <c r="O47" s="45"/>
      <c r="P47" s="45"/>
      <c r="Q47" s="45"/>
      <c r="R47" s="45"/>
      <c r="S47" s="45"/>
      <c r="T47" s="45"/>
      <c r="U47" s="45"/>
      <c r="V47" s="45"/>
      <c r="W47" s="45"/>
      <c r="X47" s="45"/>
      <c r="Y47" s="45"/>
      <c r="Z47" s="45"/>
      <c r="AA47" s="45"/>
      <c r="AB47" s="45"/>
      <c r="AC47" s="45"/>
      <c r="AD47" s="45"/>
      <c r="AE47" s="45"/>
      <c r="AF47" s="45"/>
      <c r="AG47" s="45"/>
      <c r="AH47" s="45"/>
      <c r="AI47" s="45"/>
    </row>
    <row r="48">
      <c r="A48" s="45"/>
      <c r="B48" s="109"/>
      <c r="C48" s="46"/>
      <c r="D48" s="45"/>
      <c r="E48" s="137"/>
      <c r="F48" s="105"/>
      <c r="G48" s="45"/>
      <c r="H48" s="45"/>
      <c r="I48" s="45"/>
      <c r="J48" s="45"/>
      <c r="K48" s="49"/>
      <c r="L48" s="49"/>
      <c r="M48" s="45"/>
      <c r="N48" s="45"/>
      <c r="O48" s="45"/>
      <c r="P48" s="45"/>
      <c r="Q48" s="45"/>
      <c r="R48" s="45"/>
      <c r="S48" s="45"/>
      <c r="T48" s="45"/>
      <c r="U48" s="45"/>
      <c r="V48" s="45"/>
      <c r="W48" s="45"/>
      <c r="X48" s="45"/>
      <c r="Y48" s="45"/>
      <c r="Z48" s="45"/>
      <c r="AA48" s="45"/>
      <c r="AB48" s="45"/>
      <c r="AC48" s="45"/>
      <c r="AD48" s="45"/>
      <c r="AE48" s="45"/>
      <c r="AF48" s="45"/>
      <c r="AG48" s="45"/>
      <c r="AH48" s="45"/>
      <c r="AI48" s="45"/>
    </row>
    <row r="49">
      <c r="A49" s="45"/>
      <c r="B49" s="109"/>
      <c r="C49" s="46"/>
      <c r="D49" s="45"/>
      <c r="E49" s="137"/>
      <c r="F49" s="105"/>
      <c r="G49" s="45"/>
      <c r="H49" s="45"/>
      <c r="I49" s="45"/>
      <c r="J49" s="45"/>
      <c r="K49" s="49"/>
      <c r="L49" s="49"/>
      <c r="M49" s="45"/>
      <c r="N49" s="45"/>
      <c r="O49" s="45"/>
      <c r="P49" s="45"/>
      <c r="Q49" s="45"/>
      <c r="R49" s="45"/>
      <c r="S49" s="45"/>
      <c r="T49" s="45"/>
      <c r="U49" s="45"/>
      <c r="V49" s="45"/>
      <c r="W49" s="45"/>
      <c r="X49" s="45"/>
      <c r="Y49" s="45"/>
      <c r="Z49" s="45"/>
      <c r="AA49" s="45"/>
      <c r="AB49" s="45"/>
      <c r="AC49" s="45"/>
      <c r="AD49" s="45"/>
      <c r="AE49" s="45"/>
      <c r="AF49" s="45"/>
      <c r="AG49" s="45"/>
      <c r="AH49" s="45"/>
      <c r="AI49" s="45"/>
    </row>
    <row r="50">
      <c r="A50" s="45"/>
      <c r="B50" s="109"/>
      <c r="C50" s="46"/>
      <c r="D50" s="45"/>
      <c r="E50" s="137"/>
      <c r="F50" s="105"/>
      <c r="G50" s="45"/>
      <c r="H50" s="45"/>
      <c r="I50" s="45"/>
      <c r="J50" s="45"/>
      <c r="K50" s="49"/>
      <c r="L50" s="49"/>
      <c r="M50" s="45"/>
      <c r="N50" s="45"/>
      <c r="O50" s="45"/>
      <c r="P50" s="45"/>
      <c r="Q50" s="45"/>
      <c r="R50" s="45"/>
      <c r="S50" s="45"/>
      <c r="T50" s="45"/>
      <c r="U50" s="45"/>
      <c r="V50" s="45"/>
      <c r="W50" s="45"/>
      <c r="X50" s="45"/>
      <c r="Y50" s="45"/>
      <c r="Z50" s="45"/>
      <c r="AA50" s="45"/>
      <c r="AB50" s="45"/>
      <c r="AC50" s="45"/>
      <c r="AD50" s="45"/>
      <c r="AE50" s="45"/>
      <c r="AF50" s="45"/>
      <c r="AG50" s="45"/>
      <c r="AH50" s="45"/>
      <c r="AI50" s="45"/>
    </row>
    <row r="51">
      <c r="A51" s="45"/>
      <c r="B51" s="109"/>
      <c r="C51" s="46"/>
      <c r="D51" s="45"/>
      <c r="E51" s="137"/>
      <c r="F51" s="105"/>
      <c r="G51" s="45"/>
      <c r="H51" s="45"/>
      <c r="I51" s="45"/>
      <c r="J51" s="45"/>
      <c r="K51" s="49"/>
      <c r="L51" s="49"/>
      <c r="M51" s="45"/>
      <c r="N51" s="45"/>
      <c r="O51" s="45"/>
      <c r="P51" s="45"/>
      <c r="Q51" s="45"/>
      <c r="R51" s="45"/>
      <c r="S51" s="45"/>
      <c r="T51" s="45"/>
      <c r="U51" s="45"/>
      <c r="V51" s="45"/>
      <c r="W51" s="45"/>
      <c r="X51" s="45"/>
      <c r="Y51" s="45"/>
      <c r="Z51" s="45"/>
      <c r="AA51" s="45"/>
      <c r="AB51" s="45"/>
      <c r="AC51" s="45"/>
      <c r="AD51" s="45"/>
      <c r="AE51" s="45"/>
      <c r="AF51" s="45"/>
      <c r="AG51" s="45"/>
      <c r="AH51" s="45"/>
      <c r="AI51" s="45"/>
    </row>
    <row r="52">
      <c r="A52" s="45"/>
      <c r="B52" s="109"/>
      <c r="C52" s="46"/>
      <c r="D52" s="45"/>
      <c r="E52" s="137"/>
      <c r="F52" s="105"/>
      <c r="G52" s="45"/>
      <c r="H52" s="45"/>
      <c r="I52" s="45"/>
      <c r="J52" s="45"/>
      <c r="K52" s="49"/>
      <c r="L52" s="49"/>
      <c r="M52" s="45"/>
      <c r="N52" s="45"/>
      <c r="O52" s="45"/>
      <c r="P52" s="45"/>
      <c r="Q52" s="45"/>
      <c r="R52" s="45"/>
      <c r="S52" s="45"/>
      <c r="T52" s="45"/>
      <c r="U52" s="45"/>
      <c r="V52" s="45"/>
      <c r="W52" s="45"/>
      <c r="X52" s="45"/>
      <c r="Y52" s="45"/>
      <c r="Z52" s="45"/>
      <c r="AA52" s="45"/>
      <c r="AB52" s="45"/>
      <c r="AC52" s="45"/>
      <c r="AD52" s="45"/>
      <c r="AE52" s="45"/>
      <c r="AF52" s="45"/>
      <c r="AG52" s="45"/>
      <c r="AH52" s="45"/>
      <c r="AI52" s="45"/>
    </row>
    <row r="53">
      <c r="A53" s="45"/>
      <c r="B53" s="109"/>
      <c r="C53" s="46"/>
      <c r="D53" s="45"/>
      <c r="E53" s="137"/>
      <c r="F53" s="105"/>
      <c r="G53" s="45"/>
      <c r="H53" s="45"/>
      <c r="I53" s="45"/>
      <c r="J53" s="45"/>
      <c r="K53" s="49"/>
      <c r="L53" s="49"/>
      <c r="M53" s="45"/>
      <c r="N53" s="45"/>
      <c r="O53" s="45"/>
      <c r="P53" s="45"/>
      <c r="Q53" s="45"/>
      <c r="R53" s="45"/>
      <c r="S53" s="45"/>
      <c r="T53" s="45"/>
      <c r="U53" s="45"/>
      <c r="V53" s="45"/>
      <c r="W53" s="45"/>
      <c r="X53" s="45"/>
      <c r="Y53" s="45"/>
      <c r="Z53" s="45"/>
      <c r="AA53" s="45"/>
      <c r="AB53" s="45"/>
      <c r="AC53" s="45"/>
      <c r="AD53" s="45"/>
      <c r="AE53" s="45"/>
      <c r="AF53" s="45"/>
      <c r="AG53" s="45"/>
      <c r="AH53" s="45"/>
      <c r="AI53" s="45"/>
    </row>
    <row r="54">
      <c r="A54" s="45"/>
      <c r="B54" s="109"/>
      <c r="C54" s="46"/>
      <c r="D54" s="45"/>
      <c r="E54" s="137"/>
      <c r="F54" s="105"/>
      <c r="G54" s="45"/>
      <c r="H54" s="45"/>
      <c r="I54" s="45"/>
      <c r="J54" s="45"/>
      <c r="K54" s="49"/>
      <c r="L54" s="49"/>
      <c r="M54" s="45"/>
      <c r="N54" s="45"/>
      <c r="O54" s="45"/>
      <c r="P54" s="45"/>
      <c r="Q54" s="45"/>
      <c r="R54" s="45"/>
      <c r="S54" s="45"/>
      <c r="T54" s="45"/>
      <c r="U54" s="45"/>
      <c r="V54" s="45"/>
      <c r="W54" s="45"/>
      <c r="X54" s="45"/>
      <c r="Y54" s="45"/>
      <c r="Z54" s="45"/>
      <c r="AA54" s="45"/>
      <c r="AB54" s="45"/>
      <c r="AC54" s="45"/>
      <c r="AD54" s="45"/>
      <c r="AE54" s="45"/>
      <c r="AF54" s="45"/>
      <c r="AG54" s="45"/>
      <c r="AH54" s="45"/>
      <c r="AI54" s="45"/>
    </row>
    <row r="55">
      <c r="A55" s="45"/>
      <c r="B55" s="109"/>
      <c r="C55" s="46"/>
      <c r="D55" s="45"/>
      <c r="E55" s="137"/>
      <c r="F55" s="105"/>
      <c r="G55" s="45"/>
      <c r="H55" s="45"/>
      <c r="I55" s="45"/>
      <c r="J55" s="45"/>
      <c r="K55" s="49"/>
      <c r="L55" s="49"/>
      <c r="M55" s="45"/>
      <c r="N55" s="45"/>
      <c r="O55" s="45"/>
      <c r="P55" s="45"/>
      <c r="Q55" s="45"/>
      <c r="R55" s="45"/>
      <c r="S55" s="45"/>
      <c r="T55" s="45"/>
      <c r="U55" s="45"/>
      <c r="V55" s="45"/>
      <c r="W55" s="45"/>
      <c r="X55" s="45"/>
      <c r="Y55" s="45"/>
      <c r="Z55" s="45"/>
      <c r="AA55" s="45"/>
      <c r="AB55" s="45"/>
      <c r="AC55" s="45"/>
      <c r="AD55" s="45"/>
      <c r="AE55" s="45"/>
      <c r="AF55" s="45"/>
      <c r="AG55" s="45"/>
      <c r="AH55" s="45"/>
      <c r="AI55" s="45"/>
    </row>
    <row r="56">
      <c r="A56" s="45"/>
      <c r="B56" s="109"/>
      <c r="C56" s="46"/>
      <c r="D56" s="45"/>
      <c r="E56" s="137"/>
      <c r="F56" s="105"/>
      <c r="G56" s="45"/>
      <c r="H56" s="45"/>
      <c r="I56" s="45"/>
      <c r="J56" s="45"/>
      <c r="K56" s="49"/>
      <c r="L56" s="49"/>
      <c r="M56" s="45"/>
      <c r="N56" s="45"/>
      <c r="O56" s="45"/>
      <c r="P56" s="45"/>
      <c r="Q56" s="45"/>
      <c r="R56" s="45"/>
      <c r="S56" s="45"/>
      <c r="T56" s="45"/>
      <c r="U56" s="45"/>
      <c r="V56" s="45"/>
      <c r="W56" s="45"/>
      <c r="X56" s="45"/>
      <c r="Y56" s="45"/>
      <c r="Z56" s="45"/>
      <c r="AA56" s="45"/>
      <c r="AB56" s="45"/>
      <c r="AC56" s="45"/>
      <c r="AD56" s="45"/>
      <c r="AE56" s="45"/>
      <c r="AF56" s="45"/>
      <c r="AG56" s="45"/>
      <c r="AH56" s="45"/>
      <c r="AI56" s="45"/>
    </row>
    <row r="57">
      <c r="A57" s="45"/>
      <c r="B57" s="109"/>
      <c r="C57" s="46"/>
      <c r="D57" s="45"/>
      <c r="E57" s="137"/>
      <c r="F57" s="105"/>
      <c r="G57" s="45"/>
      <c r="H57" s="45"/>
      <c r="I57" s="45"/>
      <c r="J57" s="45"/>
      <c r="K57" s="49"/>
      <c r="L57" s="49"/>
      <c r="M57" s="45"/>
      <c r="N57" s="45"/>
      <c r="O57" s="45"/>
      <c r="P57" s="45"/>
      <c r="Q57" s="45"/>
      <c r="R57" s="45"/>
      <c r="S57" s="45"/>
      <c r="T57" s="45"/>
      <c r="U57" s="45"/>
      <c r="V57" s="45"/>
      <c r="W57" s="45"/>
      <c r="X57" s="45"/>
      <c r="Y57" s="45"/>
      <c r="Z57" s="45"/>
      <c r="AA57" s="45"/>
      <c r="AB57" s="45"/>
      <c r="AC57" s="45"/>
      <c r="AD57" s="45"/>
      <c r="AE57" s="45"/>
      <c r="AF57" s="45"/>
      <c r="AG57" s="45"/>
      <c r="AH57" s="45"/>
      <c r="AI57" s="45"/>
    </row>
    <row r="58">
      <c r="A58" s="45"/>
      <c r="B58" s="109"/>
      <c r="C58" s="46"/>
      <c r="D58" s="45"/>
      <c r="E58" s="137"/>
      <c r="F58" s="105"/>
      <c r="G58" s="45"/>
      <c r="H58" s="45"/>
      <c r="I58" s="45"/>
      <c r="J58" s="45"/>
      <c r="K58" s="49"/>
      <c r="L58" s="49"/>
      <c r="M58" s="45"/>
      <c r="N58" s="45"/>
      <c r="O58" s="45"/>
      <c r="P58" s="45"/>
      <c r="Q58" s="45"/>
      <c r="R58" s="45"/>
      <c r="S58" s="45"/>
      <c r="T58" s="45"/>
      <c r="U58" s="45"/>
      <c r="V58" s="45"/>
      <c r="W58" s="45"/>
      <c r="X58" s="45"/>
      <c r="Y58" s="45"/>
      <c r="Z58" s="45"/>
      <c r="AA58" s="45"/>
      <c r="AB58" s="45"/>
      <c r="AC58" s="45"/>
      <c r="AD58" s="45"/>
      <c r="AE58" s="45"/>
      <c r="AF58" s="45"/>
      <c r="AG58" s="45"/>
      <c r="AH58" s="45"/>
      <c r="AI58" s="45"/>
    </row>
    <row r="59">
      <c r="A59" s="45"/>
      <c r="B59" s="109"/>
      <c r="C59" s="46"/>
      <c r="D59" s="45"/>
      <c r="E59" s="137"/>
      <c r="F59" s="105"/>
      <c r="G59" s="45"/>
      <c r="H59" s="45"/>
      <c r="I59" s="45"/>
      <c r="J59" s="45"/>
      <c r="K59" s="49"/>
      <c r="L59" s="49"/>
      <c r="M59" s="45"/>
      <c r="N59" s="45"/>
      <c r="O59" s="45"/>
      <c r="P59" s="45"/>
      <c r="Q59" s="45"/>
      <c r="R59" s="45"/>
      <c r="S59" s="45"/>
      <c r="T59" s="45"/>
      <c r="U59" s="45"/>
      <c r="V59" s="45"/>
      <c r="W59" s="45"/>
      <c r="X59" s="45"/>
      <c r="Y59" s="45"/>
      <c r="Z59" s="45"/>
      <c r="AA59" s="45"/>
      <c r="AB59" s="45"/>
      <c r="AC59" s="45"/>
      <c r="AD59" s="45"/>
      <c r="AE59" s="45"/>
      <c r="AF59" s="45"/>
      <c r="AG59" s="45"/>
      <c r="AH59" s="45"/>
      <c r="AI59" s="45"/>
    </row>
    <row r="60">
      <c r="A60" s="45"/>
      <c r="B60" s="109"/>
      <c r="C60" s="46"/>
      <c r="D60" s="45"/>
      <c r="E60" s="137"/>
      <c r="F60" s="105"/>
      <c r="G60" s="45"/>
      <c r="H60" s="45"/>
      <c r="I60" s="45"/>
      <c r="J60" s="45"/>
      <c r="K60" s="49"/>
      <c r="L60" s="49"/>
      <c r="M60" s="45"/>
      <c r="N60" s="45"/>
      <c r="O60" s="45"/>
      <c r="P60" s="45"/>
      <c r="Q60" s="45"/>
      <c r="R60" s="45"/>
      <c r="S60" s="45"/>
      <c r="T60" s="45"/>
      <c r="U60" s="45"/>
      <c r="V60" s="45"/>
      <c r="W60" s="45"/>
      <c r="X60" s="45"/>
      <c r="Y60" s="45"/>
      <c r="Z60" s="45"/>
      <c r="AA60" s="45"/>
      <c r="AB60" s="45"/>
      <c r="AC60" s="45"/>
      <c r="AD60" s="45"/>
      <c r="AE60" s="45"/>
      <c r="AF60" s="45"/>
      <c r="AG60" s="45"/>
      <c r="AH60" s="45"/>
      <c r="AI60" s="45"/>
    </row>
    <row r="61">
      <c r="A61" s="45"/>
      <c r="B61" s="109"/>
      <c r="C61" s="46"/>
      <c r="D61" s="45"/>
      <c r="E61" s="137"/>
      <c r="F61" s="105"/>
      <c r="G61" s="45"/>
      <c r="H61" s="45"/>
      <c r="I61" s="45"/>
      <c r="J61" s="45"/>
      <c r="K61" s="49"/>
      <c r="L61" s="49"/>
      <c r="M61" s="45"/>
      <c r="N61" s="45"/>
      <c r="O61" s="45"/>
      <c r="P61" s="45"/>
      <c r="Q61" s="45"/>
      <c r="R61" s="45"/>
      <c r="S61" s="45"/>
      <c r="T61" s="45"/>
      <c r="U61" s="45"/>
      <c r="V61" s="45"/>
      <c r="W61" s="45"/>
      <c r="X61" s="45"/>
      <c r="Y61" s="45"/>
      <c r="Z61" s="45"/>
      <c r="AA61" s="45"/>
      <c r="AB61" s="45"/>
      <c r="AC61" s="45"/>
      <c r="AD61" s="45"/>
      <c r="AE61" s="45"/>
      <c r="AF61" s="45"/>
      <c r="AG61" s="45"/>
      <c r="AH61" s="45"/>
      <c r="AI61" s="45"/>
    </row>
    <row r="62">
      <c r="A62" s="45"/>
      <c r="B62" s="109"/>
      <c r="C62" s="46"/>
      <c r="D62" s="45"/>
      <c r="E62" s="137"/>
      <c r="F62" s="105"/>
      <c r="G62" s="45"/>
      <c r="H62" s="45"/>
      <c r="I62" s="45"/>
      <c r="J62" s="45"/>
      <c r="K62" s="49"/>
      <c r="L62" s="49"/>
      <c r="M62" s="45"/>
      <c r="N62" s="45"/>
      <c r="O62" s="45"/>
      <c r="P62" s="45"/>
      <c r="Q62" s="45"/>
      <c r="R62" s="45"/>
      <c r="S62" s="45"/>
      <c r="T62" s="45"/>
      <c r="U62" s="45"/>
      <c r="V62" s="45"/>
      <c r="W62" s="45"/>
      <c r="X62" s="45"/>
      <c r="Y62" s="45"/>
      <c r="Z62" s="45"/>
      <c r="AA62" s="45"/>
      <c r="AB62" s="45"/>
      <c r="AC62" s="45"/>
      <c r="AD62" s="45"/>
      <c r="AE62" s="45"/>
      <c r="AF62" s="45"/>
      <c r="AG62" s="45"/>
      <c r="AH62" s="45"/>
      <c r="AI62" s="45"/>
    </row>
    <row r="63">
      <c r="A63" s="45"/>
      <c r="B63" s="109"/>
      <c r="C63" s="46"/>
      <c r="D63" s="45"/>
      <c r="E63" s="137"/>
      <c r="F63" s="105"/>
      <c r="G63" s="45"/>
      <c r="H63" s="45"/>
      <c r="I63" s="45"/>
      <c r="J63" s="45"/>
      <c r="K63" s="49"/>
      <c r="L63" s="49"/>
      <c r="M63" s="45"/>
      <c r="N63" s="45"/>
      <c r="O63" s="45"/>
      <c r="P63" s="45"/>
      <c r="Q63" s="45"/>
      <c r="R63" s="45"/>
      <c r="S63" s="45"/>
      <c r="T63" s="45"/>
      <c r="U63" s="45"/>
      <c r="V63" s="45"/>
      <c r="W63" s="45"/>
      <c r="X63" s="45"/>
      <c r="Y63" s="45"/>
      <c r="Z63" s="45"/>
      <c r="AA63" s="45"/>
      <c r="AB63" s="45"/>
      <c r="AC63" s="45"/>
      <c r="AD63" s="45"/>
      <c r="AE63" s="45"/>
      <c r="AF63" s="45"/>
      <c r="AG63" s="45"/>
      <c r="AH63" s="45"/>
      <c r="AI63" s="45"/>
    </row>
    <row r="64">
      <c r="A64" s="45"/>
      <c r="B64" s="109"/>
      <c r="C64" s="46"/>
      <c r="D64" s="45"/>
      <c r="E64" s="137"/>
      <c r="F64" s="105"/>
      <c r="G64" s="45"/>
      <c r="H64" s="45"/>
      <c r="I64" s="45"/>
      <c r="J64" s="45"/>
      <c r="K64" s="49"/>
      <c r="L64" s="49"/>
      <c r="M64" s="45"/>
      <c r="N64" s="45"/>
      <c r="O64" s="45"/>
      <c r="P64" s="45"/>
      <c r="Q64" s="45"/>
      <c r="R64" s="45"/>
      <c r="S64" s="45"/>
      <c r="T64" s="45"/>
      <c r="U64" s="45"/>
      <c r="V64" s="45"/>
      <c r="W64" s="45"/>
      <c r="X64" s="45"/>
      <c r="Y64" s="45"/>
      <c r="Z64" s="45"/>
      <c r="AA64" s="45"/>
      <c r="AB64" s="45"/>
      <c r="AC64" s="45"/>
      <c r="AD64" s="45"/>
      <c r="AE64" s="45"/>
      <c r="AF64" s="45"/>
      <c r="AG64" s="45"/>
      <c r="AH64" s="45"/>
      <c r="AI64" s="45"/>
    </row>
    <row r="65">
      <c r="A65" s="45"/>
      <c r="B65" s="109"/>
      <c r="C65" s="46"/>
      <c r="D65" s="45"/>
      <c r="E65" s="137"/>
      <c r="F65" s="105"/>
      <c r="G65" s="45"/>
      <c r="H65" s="45"/>
      <c r="I65" s="45"/>
      <c r="J65" s="45"/>
      <c r="K65" s="49"/>
      <c r="L65" s="49"/>
      <c r="M65" s="45"/>
      <c r="N65" s="45"/>
      <c r="O65" s="45"/>
      <c r="P65" s="45"/>
      <c r="Q65" s="45"/>
      <c r="R65" s="45"/>
      <c r="S65" s="45"/>
      <c r="T65" s="45"/>
      <c r="U65" s="45"/>
      <c r="V65" s="45"/>
      <c r="W65" s="45"/>
      <c r="X65" s="45"/>
      <c r="Y65" s="45"/>
      <c r="Z65" s="45"/>
      <c r="AA65" s="45"/>
      <c r="AB65" s="45"/>
      <c r="AC65" s="45"/>
      <c r="AD65" s="45"/>
      <c r="AE65" s="45"/>
      <c r="AF65" s="45"/>
      <c r="AG65" s="45"/>
      <c r="AH65" s="45"/>
      <c r="AI65" s="45"/>
    </row>
    <row r="66">
      <c r="A66" s="45"/>
      <c r="B66" s="109"/>
      <c r="C66" s="46"/>
      <c r="D66" s="45"/>
      <c r="E66" s="137"/>
      <c r="F66" s="105"/>
      <c r="G66" s="45"/>
      <c r="H66" s="45"/>
      <c r="I66" s="45"/>
      <c r="J66" s="45"/>
      <c r="K66" s="49"/>
      <c r="L66" s="49"/>
      <c r="M66" s="45"/>
      <c r="N66" s="45"/>
      <c r="O66" s="45"/>
      <c r="P66" s="45"/>
      <c r="Q66" s="45"/>
      <c r="R66" s="45"/>
      <c r="S66" s="45"/>
      <c r="T66" s="45"/>
      <c r="U66" s="45"/>
      <c r="V66" s="45"/>
      <c r="W66" s="45"/>
      <c r="X66" s="45"/>
      <c r="Y66" s="45"/>
      <c r="Z66" s="45"/>
      <c r="AA66" s="45"/>
      <c r="AB66" s="45"/>
      <c r="AC66" s="45"/>
      <c r="AD66" s="45"/>
      <c r="AE66" s="45"/>
      <c r="AF66" s="45"/>
      <c r="AG66" s="45"/>
      <c r="AH66" s="45"/>
      <c r="AI66" s="45"/>
    </row>
    <row r="67">
      <c r="A67" s="45"/>
      <c r="B67" s="109"/>
      <c r="C67" s="46"/>
      <c r="D67" s="45"/>
      <c r="E67" s="137"/>
      <c r="F67" s="105"/>
      <c r="G67" s="45"/>
      <c r="H67" s="45"/>
      <c r="I67" s="45"/>
      <c r="J67" s="45"/>
      <c r="K67" s="49"/>
      <c r="L67" s="49"/>
      <c r="M67" s="45"/>
      <c r="N67" s="45"/>
      <c r="O67" s="45"/>
      <c r="P67" s="45"/>
      <c r="Q67" s="45"/>
      <c r="R67" s="45"/>
      <c r="S67" s="45"/>
      <c r="T67" s="45"/>
      <c r="U67" s="45"/>
      <c r="V67" s="45"/>
      <c r="W67" s="45"/>
      <c r="X67" s="45"/>
      <c r="Y67" s="45"/>
      <c r="Z67" s="45"/>
      <c r="AA67" s="45"/>
      <c r="AB67" s="45"/>
      <c r="AC67" s="45"/>
      <c r="AD67" s="45"/>
      <c r="AE67" s="45"/>
      <c r="AF67" s="45"/>
      <c r="AG67" s="45"/>
      <c r="AH67" s="45"/>
      <c r="AI67" s="45"/>
    </row>
    <row r="68">
      <c r="A68" s="45"/>
      <c r="B68" s="109"/>
      <c r="C68" s="46"/>
      <c r="D68" s="45"/>
      <c r="E68" s="137"/>
      <c r="F68" s="105"/>
      <c r="G68" s="45"/>
      <c r="H68" s="45"/>
      <c r="I68" s="45"/>
      <c r="J68" s="45"/>
      <c r="K68" s="49"/>
      <c r="L68" s="49"/>
      <c r="M68" s="45"/>
      <c r="N68" s="45"/>
      <c r="O68" s="45"/>
      <c r="P68" s="45"/>
      <c r="Q68" s="45"/>
      <c r="R68" s="45"/>
      <c r="S68" s="45"/>
      <c r="T68" s="45"/>
      <c r="U68" s="45"/>
      <c r="V68" s="45"/>
      <c r="W68" s="45"/>
      <c r="X68" s="45"/>
      <c r="Y68" s="45"/>
      <c r="Z68" s="45"/>
      <c r="AA68" s="45"/>
      <c r="AB68" s="45"/>
      <c r="AC68" s="45"/>
      <c r="AD68" s="45"/>
      <c r="AE68" s="45"/>
      <c r="AF68" s="45"/>
      <c r="AG68" s="45"/>
      <c r="AH68" s="45"/>
      <c r="AI68" s="45"/>
    </row>
    <row r="69">
      <c r="A69" s="45"/>
      <c r="B69" s="110"/>
      <c r="C69" s="46"/>
      <c r="D69" s="45"/>
      <c r="E69" s="137"/>
      <c r="F69" s="105"/>
      <c r="G69" s="45"/>
      <c r="H69" s="45"/>
      <c r="I69" s="45"/>
      <c r="J69" s="45"/>
      <c r="K69" s="49"/>
      <c r="L69" s="49"/>
      <c r="M69" s="45"/>
      <c r="N69" s="45"/>
      <c r="O69" s="45"/>
      <c r="P69" s="45"/>
      <c r="Q69" s="45"/>
      <c r="R69" s="45"/>
      <c r="S69" s="45"/>
      <c r="T69" s="45"/>
      <c r="U69" s="45"/>
      <c r="V69" s="45"/>
      <c r="W69" s="45"/>
      <c r="X69" s="45"/>
      <c r="Y69" s="45"/>
      <c r="Z69" s="45"/>
      <c r="AA69" s="45"/>
      <c r="AB69" s="45"/>
      <c r="AC69" s="45"/>
      <c r="AD69" s="45"/>
      <c r="AE69" s="45"/>
      <c r="AF69" s="45"/>
      <c r="AG69" s="45"/>
      <c r="AH69" s="45"/>
      <c r="AI69" s="45"/>
    </row>
    <row r="70">
      <c r="A70" s="45"/>
      <c r="B70" s="110"/>
      <c r="C70" s="46"/>
      <c r="D70" s="45"/>
      <c r="E70" s="137"/>
      <c r="F70" s="105"/>
      <c r="G70" s="45"/>
      <c r="H70" s="45"/>
      <c r="I70" s="45"/>
      <c r="J70" s="45"/>
      <c r="K70" s="49"/>
      <c r="L70" s="49"/>
      <c r="M70" s="45"/>
      <c r="N70" s="45"/>
      <c r="O70" s="45"/>
      <c r="P70" s="45"/>
      <c r="Q70" s="45"/>
      <c r="R70" s="45"/>
      <c r="S70" s="45"/>
      <c r="T70" s="45"/>
      <c r="U70" s="45"/>
      <c r="V70" s="45"/>
      <c r="W70" s="45"/>
      <c r="X70" s="45"/>
      <c r="Y70" s="45"/>
      <c r="Z70" s="45"/>
      <c r="AA70" s="45"/>
      <c r="AB70" s="45"/>
      <c r="AC70" s="45"/>
      <c r="AD70" s="45"/>
      <c r="AE70" s="45"/>
      <c r="AF70" s="45"/>
      <c r="AG70" s="45"/>
      <c r="AH70" s="45"/>
      <c r="AI70" s="45"/>
    </row>
    <row r="71">
      <c r="A71" s="45"/>
      <c r="B71" s="110"/>
      <c r="C71" s="46"/>
      <c r="D71" s="45"/>
      <c r="E71" s="137"/>
      <c r="F71" s="105"/>
      <c r="G71" s="45"/>
      <c r="H71" s="45"/>
      <c r="I71" s="45"/>
      <c r="J71" s="45"/>
      <c r="K71" s="49"/>
      <c r="L71" s="49"/>
      <c r="M71" s="45"/>
      <c r="N71" s="45"/>
      <c r="O71" s="45"/>
      <c r="P71" s="45"/>
      <c r="Q71" s="45"/>
      <c r="R71" s="45"/>
      <c r="S71" s="45"/>
      <c r="T71" s="45"/>
      <c r="U71" s="45"/>
      <c r="V71" s="45"/>
      <c r="W71" s="45"/>
      <c r="X71" s="45"/>
      <c r="Y71" s="45"/>
      <c r="Z71" s="45"/>
      <c r="AA71" s="45"/>
      <c r="AB71" s="45"/>
      <c r="AC71" s="45"/>
      <c r="AD71" s="45"/>
      <c r="AE71" s="45"/>
      <c r="AF71" s="45"/>
      <c r="AG71" s="45"/>
      <c r="AH71" s="45"/>
      <c r="AI71" s="45"/>
    </row>
    <row r="72">
      <c r="A72" s="45"/>
      <c r="B72" s="110"/>
      <c r="C72" s="46"/>
      <c r="D72" s="45"/>
      <c r="E72" s="137"/>
      <c r="F72" s="105"/>
      <c r="G72" s="45"/>
      <c r="H72" s="45"/>
      <c r="I72" s="45"/>
      <c r="J72" s="45"/>
      <c r="K72" s="49"/>
      <c r="L72" s="49"/>
      <c r="M72" s="45"/>
      <c r="N72" s="45"/>
      <c r="O72" s="45"/>
      <c r="P72" s="45"/>
      <c r="Q72" s="45"/>
      <c r="R72" s="45"/>
      <c r="S72" s="45"/>
      <c r="T72" s="45"/>
      <c r="U72" s="45"/>
      <c r="V72" s="45"/>
      <c r="W72" s="45"/>
      <c r="X72" s="45"/>
      <c r="Y72" s="45"/>
      <c r="Z72" s="45"/>
      <c r="AA72" s="45"/>
      <c r="AB72" s="45"/>
      <c r="AC72" s="45"/>
      <c r="AD72" s="45"/>
      <c r="AE72" s="45"/>
      <c r="AF72" s="45"/>
      <c r="AG72" s="45"/>
      <c r="AH72" s="45"/>
      <c r="AI72" s="45"/>
    </row>
    <row r="73">
      <c r="A73" s="45"/>
      <c r="B73" s="110"/>
      <c r="C73" s="46"/>
      <c r="D73" s="45"/>
      <c r="E73" s="137"/>
      <c r="F73" s="105"/>
      <c r="G73" s="45"/>
      <c r="H73" s="45"/>
      <c r="I73" s="45"/>
      <c r="J73" s="45"/>
      <c r="K73" s="49"/>
      <c r="L73" s="49"/>
      <c r="M73" s="45"/>
      <c r="N73" s="45"/>
      <c r="O73" s="45"/>
      <c r="P73" s="45"/>
      <c r="Q73" s="45"/>
      <c r="R73" s="45"/>
      <c r="S73" s="45"/>
      <c r="T73" s="45"/>
      <c r="U73" s="45"/>
      <c r="V73" s="45"/>
      <c r="W73" s="45"/>
      <c r="X73" s="45"/>
      <c r="Y73" s="45"/>
      <c r="Z73" s="45"/>
      <c r="AA73" s="45"/>
      <c r="AB73" s="45"/>
      <c r="AC73" s="45"/>
      <c r="AD73" s="45"/>
      <c r="AE73" s="45"/>
      <c r="AF73" s="45"/>
      <c r="AG73" s="45"/>
      <c r="AH73" s="45"/>
      <c r="AI73" s="45"/>
    </row>
    <row r="74">
      <c r="A74" s="45"/>
      <c r="B74" s="110"/>
      <c r="C74" s="46"/>
      <c r="D74" s="45"/>
      <c r="E74" s="137"/>
      <c r="F74" s="105"/>
      <c r="G74" s="45"/>
      <c r="H74" s="45"/>
      <c r="I74" s="45"/>
      <c r="J74" s="45"/>
      <c r="K74" s="49"/>
      <c r="L74" s="49"/>
      <c r="M74" s="45"/>
      <c r="N74" s="45"/>
      <c r="O74" s="45"/>
      <c r="P74" s="45"/>
      <c r="Q74" s="45"/>
      <c r="R74" s="45"/>
      <c r="S74" s="45"/>
      <c r="T74" s="45"/>
      <c r="U74" s="45"/>
      <c r="V74" s="45"/>
      <c r="W74" s="45"/>
      <c r="X74" s="45"/>
      <c r="Y74" s="45"/>
      <c r="Z74" s="45"/>
      <c r="AA74" s="45"/>
      <c r="AB74" s="45"/>
      <c r="AC74" s="45"/>
      <c r="AD74" s="45"/>
      <c r="AE74" s="45"/>
      <c r="AF74" s="45"/>
      <c r="AG74" s="45"/>
      <c r="AH74" s="45"/>
      <c r="AI74" s="45"/>
    </row>
    <row r="75">
      <c r="A75" s="45"/>
      <c r="B75" s="110"/>
      <c r="C75" s="46"/>
      <c r="D75" s="45"/>
      <c r="E75" s="137"/>
      <c r="F75" s="105"/>
      <c r="G75" s="45"/>
      <c r="H75" s="45"/>
      <c r="I75" s="45"/>
      <c r="J75" s="45"/>
      <c r="K75" s="49"/>
      <c r="L75" s="49"/>
      <c r="M75" s="45"/>
      <c r="N75" s="45"/>
      <c r="O75" s="45"/>
      <c r="P75" s="45"/>
      <c r="Q75" s="45"/>
      <c r="R75" s="45"/>
      <c r="S75" s="45"/>
      <c r="T75" s="45"/>
      <c r="U75" s="45"/>
      <c r="V75" s="45"/>
      <c r="W75" s="45"/>
      <c r="X75" s="45"/>
      <c r="Y75" s="45"/>
      <c r="Z75" s="45"/>
      <c r="AA75" s="45"/>
      <c r="AB75" s="45"/>
      <c r="AC75" s="45"/>
      <c r="AD75" s="45"/>
      <c r="AE75" s="45"/>
      <c r="AF75" s="45"/>
      <c r="AG75" s="45"/>
      <c r="AH75" s="45"/>
      <c r="AI75" s="45"/>
    </row>
    <row r="76">
      <c r="A76" s="45"/>
      <c r="B76" s="110"/>
      <c r="C76" s="46"/>
      <c r="D76" s="45"/>
      <c r="E76" s="137"/>
      <c r="F76" s="105"/>
      <c r="G76" s="45"/>
      <c r="H76" s="45"/>
      <c r="I76" s="45"/>
      <c r="J76" s="45"/>
      <c r="K76" s="49"/>
      <c r="L76" s="49"/>
      <c r="M76" s="45"/>
      <c r="N76" s="45"/>
      <c r="O76" s="45"/>
      <c r="P76" s="45"/>
      <c r="Q76" s="45"/>
      <c r="R76" s="45"/>
      <c r="S76" s="45"/>
      <c r="T76" s="45"/>
      <c r="U76" s="45"/>
      <c r="V76" s="45"/>
      <c r="W76" s="45"/>
      <c r="X76" s="45"/>
      <c r="Y76" s="45"/>
      <c r="Z76" s="45"/>
      <c r="AA76" s="45"/>
      <c r="AB76" s="45"/>
      <c r="AC76" s="45"/>
      <c r="AD76" s="45"/>
      <c r="AE76" s="45"/>
      <c r="AF76" s="45"/>
      <c r="AG76" s="45"/>
      <c r="AH76" s="45"/>
      <c r="AI76" s="45"/>
    </row>
    <row r="77">
      <c r="A77" s="45"/>
      <c r="B77" s="110"/>
      <c r="C77" s="46"/>
      <c r="D77" s="45"/>
      <c r="E77" s="137"/>
      <c r="F77" s="105"/>
      <c r="G77" s="45"/>
      <c r="H77" s="45"/>
      <c r="I77" s="45"/>
      <c r="J77" s="45"/>
      <c r="K77" s="49"/>
      <c r="L77" s="49"/>
      <c r="M77" s="45"/>
      <c r="N77" s="45"/>
      <c r="O77" s="45"/>
      <c r="P77" s="45"/>
      <c r="Q77" s="45"/>
      <c r="R77" s="45"/>
      <c r="S77" s="45"/>
      <c r="T77" s="45"/>
      <c r="U77" s="45"/>
      <c r="V77" s="45"/>
      <c r="W77" s="45"/>
      <c r="X77" s="45"/>
      <c r="Y77" s="45"/>
      <c r="Z77" s="45"/>
      <c r="AA77" s="45"/>
      <c r="AB77" s="45"/>
      <c r="AC77" s="45"/>
      <c r="AD77" s="45"/>
      <c r="AE77" s="45"/>
      <c r="AF77" s="45"/>
      <c r="AG77" s="45"/>
      <c r="AH77" s="45"/>
      <c r="AI77" s="45"/>
    </row>
    <row r="78">
      <c r="A78" s="45"/>
      <c r="B78" s="110"/>
      <c r="C78" s="46"/>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C79" s="46"/>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C80" s="46"/>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C81" s="46"/>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C82" s="46"/>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C83" s="46"/>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C84" s="46"/>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C85" s="46"/>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C86" s="46"/>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C87" s="46"/>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C88" s="46"/>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C89" s="46"/>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C90" s="46"/>
      <c r="D90" s="45"/>
      <c r="E90" s="137"/>
      <c r="F90" s="105"/>
      <c r="G90" s="45"/>
      <c r="H90" s="45"/>
      <c r="I90" s="45"/>
      <c r="J90" s="45"/>
      <c r="K90" s="49"/>
      <c r="L90" s="49"/>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C91" s="46"/>
      <c r="D91" s="45"/>
      <c r="E91" s="137"/>
      <c r="F91" s="105"/>
      <c r="G91" s="45"/>
      <c r="H91" s="45"/>
      <c r="I91" s="45"/>
      <c r="J91" s="45"/>
      <c r="K91" s="49"/>
      <c r="L91" s="49"/>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C92" s="45"/>
      <c r="D92" s="45"/>
      <c r="E92" s="45"/>
      <c r="F92" s="45"/>
      <c r="G92" s="45"/>
      <c r="H92" s="45"/>
      <c r="I92" s="45"/>
      <c r="J92" s="45"/>
      <c r="K92" s="46"/>
      <c r="L92" s="46"/>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C93" s="45"/>
      <c r="D93" s="45"/>
      <c r="E93" s="45"/>
      <c r="F93" s="45"/>
      <c r="G93" s="45"/>
      <c r="H93" s="45"/>
      <c r="I93" s="45"/>
      <c r="J93" s="45"/>
      <c r="K93" s="46"/>
      <c r="L93" s="46"/>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C94" s="45"/>
      <c r="D94" s="45"/>
      <c r="E94" s="45"/>
      <c r="F94" s="45"/>
      <c r="G94" s="45"/>
      <c r="H94" s="45"/>
      <c r="I94" s="45"/>
      <c r="J94" s="45"/>
      <c r="K94" s="46"/>
      <c r="L94" s="46"/>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C95" s="45"/>
      <c r="D95" s="45"/>
      <c r="E95" s="45"/>
      <c r="F95" s="45"/>
      <c r="G95" s="45"/>
      <c r="H95" s="45"/>
      <c r="I95" s="45"/>
      <c r="J95" s="45"/>
      <c r="K95" s="46"/>
      <c r="L95" s="46"/>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C96" s="45"/>
      <c r="D96" s="45"/>
      <c r="E96" s="45"/>
      <c r="F96" s="45"/>
      <c r="G96" s="45"/>
      <c r="H96" s="45"/>
      <c r="I96" s="45"/>
      <c r="J96" s="45"/>
      <c r="K96" s="46"/>
      <c r="L96" s="46"/>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C97" s="45"/>
      <c r="D97" s="45"/>
      <c r="E97" s="45"/>
      <c r="F97" s="45"/>
      <c r="G97" s="45"/>
      <c r="H97" s="45"/>
      <c r="I97" s="45"/>
      <c r="J97" s="45"/>
      <c r="K97" s="46"/>
      <c r="L97" s="46"/>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C98" s="45"/>
      <c r="D98" s="45"/>
      <c r="E98" s="45"/>
      <c r="F98" s="45"/>
      <c r="G98" s="45"/>
      <c r="H98" s="45"/>
      <c r="I98" s="45"/>
      <c r="J98" s="45"/>
      <c r="K98" s="46"/>
      <c r="L98" s="46"/>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C99" s="45"/>
      <c r="D99" s="45"/>
      <c r="E99" s="45"/>
      <c r="F99" s="45"/>
      <c r="G99" s="45"/>
      <c r="H99" s="45"/>
      <c r="I99" s="45"/>
      <c r="J99" s="45"/>
      <c r="K99" s="46"/>
      <c r="L99" s="46"/>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C100" s="45"/>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C101" s="45"/>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C102" s="45"/>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C103" s="45"/>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45"/>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105"/>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45"/>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4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45"/>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A1016" s="45"/>
      <c r="B1016" s="110"/>
      <c r="C1016" s="45"/>
      <c r="D1016" s="45"/>
      <c r="E1016" s="45"/>
      <c r="F1016" s="45"/>
      <c r="G1016" s="45"/>
      <c r="H1016" s="45"/>
      <c r="I1016" s="45"/>
      <c r="J1016" s="45"/>
      <c r="K1016" s="46"/>
      <c r="L1016" s="46"/>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row>
    <row r="1017">
      <c r="A1017" s="45"/>
      <c r="B1017" s="110"/>
      <c r="C1017" s="45"/>
      <c r="D1017" s="45"/>
      <c r="E1017" s="45"/>
      <c r="F1017" s="45"/>
      <c r="G1017" s="45"/>
      <c r="H1017" s="45"/>
      <c r="I1017" s="45"/>
      <c r="J1017" s="45"/>
      <c r="K1017" s="46"/>
      <c r="L1017" s="46"/>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row>
    <row r="1018">
      <c r="B1018" s="175"/>
      <c r="K1018" s="176"/>
      <c r="L1018" s="176"/>
    </row>
    <row r="1019">
      <c r="B1019" s="175"/>
      <c r="K1019" s="176"/>
      <c r="L1019" s="176"/>
    </row>
    <row r="1020">
      <c r="B1020" s="175"/>
      <c r="K1020" s="176"/>
      <c r="L1020" s="176"/>
    </row>
    <row r="1021">
      <c r="B1021" s="175"/>
      <c r="K1021" s="176"/>
      <c r="L1021" s="176"/>
    </row>
    <row r="1022">
      <c r="B1022" s="175"/>
      <c r="K1022" s="176"/>
      <c r="L1022" s="176"/>
    </row>
    <row r="1023">
      <c r="B1023" s="175"/>
      <c r="K1023" s="176"/>
      <c r="L1023" s="176"/>
    </row>
    <row r="1024">
      <c r="B1024" s="175"/>
      <c r="K1024" s="176"/>
      <c r="L1024" s="176"/>
    </row>
  </sheetData>
  <conditionalFormatting sqref="B3:B1024">
    <cfRule type="expression" dxfId="1" priority="1">
      <formula>$A3=true</formula>
    </cfRule>
  </conditionalFormatting>
  <conditionalFormatting sqref="A3:A1024 C3:L1024 N3:N1024 M19">
    <cfRule type="expression" dxfId="0" priority="2">
      <formula>$A3=true</formula>
    </cfRule>
  </conditionalFormatting>
  <conditionalFormatting sqref="M3:M1024">
    <cfRule type="containsText" dxfId="2" priority="3" operator="containsText" text="Done">
      <formula>NOT(ISERROR(SEARCH(("Done"),(M3))))</formula>
    </cfRule>
  </conditionalFormatting>
  <conditionalFormatting sqref="D2:D1024">
    <cfRule type="containsText" dxfId="3" priority="4" operator="containsText" text="Good">
      <formula>NOT(ISERROR(SEARCH(("Good"),(D2))))</formula>
    </cfRule>
  </conditionalFormatting>
  <conditionalFormatting sqref="D2:D1024">
    <cfRule type="containsText" dxfId="4" priority="5" operator="containsText" text="Bad">
      <formula>NOT(ISERROR(SEARCH(("Bad"),(D2))))</formula>
    </cfRule>
  </conditionalFormatting>
  <conditionalFormatting sqref="D2:D1024">
    <cfRule type="containsText" dxfId="5" priority="6" operator="containsText" text="Can be Improved">
      <formula>NOT(ISERROR(SEARCH(("Can be Improved"),(D2))))</formula>
    </cfRule>
  </conditionalFormatting>
  <conditionalFormatting sqref="A3:M111">
    <cfRule type="expression" dxfId="6" priority="7">
      <formula>or($D3="Good",$D3="Not relevant")</formula>
    </cfRule>
  </conditionalFormatting>
  <dataValidations>
    <dataValidation type="list" allowBlank="1" sqref="D3:D18 D20:D28">
      <formula1>"Good,Can be Improved,Bad,Not Relevant"</formula1>
    </dataValidation>
  </dataValidations>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4"/>
    <hyperlink r:id="rId12" ref="C16"/>
    <hyperlink r:id="rId13" ref="C17"/>
    <hyperlink r:id="rId14" ref="C20"/>
    <hyperlink r:id="rId15" ref="C21"/>
    <hyperlink r:id="rId16" ref="C22"/>
    <hyperlink r:id="rId17" ref="C23"/>
    <hyperlink r:id="rId18" ref="C24"/>
    <hyperlink r:id="rId19" ref="C25"/>
  </hyperlinks>
  <drawing r:id="rId20"/>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79.0"/>
    <col customWidth="1" min="3" max="3" width="10.25"/>
    <col customWidth="1" min="4" max="4" width="17.0"/>
    <col customWidth="1" hidden="1" min="5" max="5" width="10.88"/>
    <col customWidth="1" hidden="1" min="6" max="6" width="4.13"/>
    <col customWidth="1" min="7" max="7" width="9.13"/>
    <col customWidth="1" hidden="1" min="8" max="8" width="8.75"/>
    <col customWidth="1" min="9" max="9" width="8.75"/>
    <col customWidth="1" hidden="1" min="10" max="10" width="13.88"/>
    <col customWidth="1" hidden="1" min="11" max="12" width="9.5"/>
    <col customWidth="1" min="13" max="13" width="20.75"/>
    <col customWidth="1" min="14" max="14" width="113.63"/>
  </cols>
  <sheetData>
    <row r="1" ht="23.25" customHeight="1">
      <c r="A1" s="167" t="s">
        <v>276</v>
      </c>
      <c r="B1" s="113" t="s">
        <v>277</v>
      </c>
      <c r="C1" s="114" t="s">
        <v>32</v>
      </c>
      <c r="D1" s="114" t="s">
        <v>33</v>
      </c>
      <c r="E1" s="114" t="s">
        <v>34</v>
      </c>
      <c r="F1" s="115"/>
      <c r="G1" s="113" t="s">
        <v>35</v>
      </c>
      <c r="H1" s="114" t="s">
        <v>36</v>
      </c>
      <c r="I1" s="114" t="s">
        <v>36</v>
      </c>
      <c r="J1" s="114" t="s">
        <v>37</v>
      </c>
      <c r="K1" s="114" t="s">
        <v>38</v>
      </c>
      <c r="L1" s="114" t="s">
        <v>39</v>
      </c>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18" t="s">
        <v>9</v>
      </c>
      <c r="C2" s="119"/>
      <c r="D2" s="120"/>
      <c r="E2" s="121"/>
      <c r="F2" s="122"/>
      <c r="G2" s="123"/>
      <c r="H2" s="121"/>
      <c r="I2" s="121"/>
      <c r="J2" s="121"/>
      <c r="K2" s="121"/>
      <c r="L2" s="121"/>
      <c r="M2" s="125"/>
      <c r="N2" s="121"/>
      <c r="O2" s="121"/>
      <c r="P2" s="121"/>
      <c r="Q2" s="121"/>
      <c r="R2" s="121"/>
      <c r="S2" s="121"/>
      <c r="T2" s="121"/>
      <c r="U2" s="121"/>
      <c r="V2" s="121"/>
      <c r="W2" s="121"/>
      <c r="X2" s="121"/>
      <c r="Y2" s="121"/>
      <c r="Z2" s="121"/>
      <c r="AA2" s="121"/>
      <c r="AB2" s="121"/>
      <c r="AC2" s="121"/>
      <c r="AD2" s="121"/>
      <c r="AE2" s="121"/>
      <c r="AF2" s="121"/>
      <c r="AG2" s="121"/>
      <c r="AH2" s="121"/>
      <c r="AI2" s="121"/>
      <c r="AJ2" s="121"/>
    </row>
    <row r="3">
      <c r="A3" s="126" t="b">
        <v>0</v>
      </c>
      <c r="B3" s="99" t="s">
        <v>278</v>
      </c>
      <c r="C3" s="135" t="s">
        <v>32</v>
      </c>
      <c r="D3" s="136" t="s">
        <v>49</v>
      </c>
      <c r="E3" s="126">
        <f t="shared" ref="E3:E12" si="1">IF(D3="Not Relevant","",IF(D3="Good","",IF(D3="Bad",1.33,1)))</f>
        <v>1</v>
      </c>
      <c r="F3" s="130">
        <v>3.0</v>
      </c>
      <c r="G3" s="126" t="str">
        <f>IFERROR(__xludf.DUMMYFUNCTION("SPARKLINE(F3,{""charttype"",""bar"";""max"",3;""min"",1;""color1"",IF(F3=3,""#4078DD"",IF(F3=2,""#9CB7E9"",""#CED9EF""))})"),"")</f>
        <v/>
      </c>
      <c r="H3" s="126">
        <v>3.0</v>
      </c>
      <c r="I3" s="172" t="str">
        <f>IFERROR(__xludf.DUMMYFUNCTION("SPARKLINE(H3,{""charttype"",""bar"";""max"",3;""min"",1;""color1"",IF(H3=3,""#4078DD"",IF(H3=2,""#9CB7E9"",""#CED9EF""))})"),"")</f>
        <v/>
      </c>
      <c r="J3" s="126">
        <f t="shared" ref="J3:J12" si="2">IF(H3=1,3,IF(H3=2,2,1))</f>
        <v>1</v>
      </c>
      <c r="K3" s="100">
        <f t="shared" ref="K3:K12" si="3">ROUNDUP(((J3+F3)*E3),1)</f>
        <v>4</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105" t="b">
        <v>0</v>
      </c>
      <c r="B4" s="143" t="s">
        <v>279</v>
      </c>
      <c r="C4" s="135" t="s">
        <v>32</v>
      </c>
      <c r="D4" s="136" t="s">
        <v>49</v>
      </c>
      <c r="E4" s="105">
        <f t="shared" si="1"/>
        <v>1</v>
      </c>
      <c r="F4" s="137">
        <v>3.0</v>
      </c>
      <c r="G4" s="105" t="str">
        <f>IFERROR(__xludf.DUMMYFUNCTION("SPARKLINE(F4,{""charttype"",""bar"";""max"",3;""min"",1;""color1"",IF(F4=3,""#4078DD"",IF(F4=2,""#9CB7E9"",""#dddddd""))})"),"")</f>
        <v/>
      </c>
      <c r="H4" s="105">
        <v>2.0</v>
      </c>
      <c r="I4" s="172" t="str">
        <f>IFERROR(__xludf.DUMMYFUNCTION("SPARKLINE(H4,{""charttype"",""bar"";""max"",3;""min"",1;""color1"",IF(H4=3,""#4078DD"",IF(H4=2,""#9CB7E9"",""#CED9EF""))})"),"")</f>
        <v/>
      </c>
      <c r="J4" s="105">
        <f t="shared" si="2"/>
        <v>2</v>
      </c>
      <c r="K4" s="45">
        <f t="shared" si="3"/>
        <v>5</v>
      </c>
      <c r="L4" s="105">
        <v>8.0</v>
      </c>
      <c r="M4" s="49" t="str">
        <f>IFERROR(__xludf.DUMMYFUNCTION("IF(A4=FALSE,SPARKLINE(K4:L4,{""charttype"",""bar"";""max"",8;""min"",0;""color1"",IF(K4&gt;=5,""green"",IF(K4&lt;=3,""orange"",""#C9C21D""));""color2"",""#eeeeee""}),""Done ✓"")"),"")</f>
        <v/>
      </c>
      <c r="N4" s="45"/>
      <c r="O4" s="45"/>
      <c r="P4" s="45"/>
      <c r="Q4" s="45"/>
      <c r="R4" s="45"/>
      <c r="S4" s="45"/>
      <c r="T4" s="45"/>
      <c r="U4" s="45"/>
      <c r="V4" s="45"/>
      <c r="W4" s="45"/>
      <c r="X4" s="45"/>
      <c r="Y4" s="45"/>
      <c r="Z4" s="45"/>
      <c r="AA4" s="45"/>
      <c r="AB4" s="45"/>
      <c r="AC4" s="45"/>
      <c r="AD4" s="45"/>
      <c r="AE4" s="45"/>
      <c r="AF4" s="45"/>
      <c r="AG4" s="45"/>
      <c r="AH4" s="45"/>
      <c r="AI4" s="45"/>
      <c r="AJ4" s="45"/>
    </row>
    <row r="5">
      <c r="A5" s="105" t="b">
        <v>0</v>
      </c>
      <c r="B5" s="134" t="s">
        <v>280</v>
      </c>
      <c r="C5" s="135" t="s">
        <v>32</v>
      </c>
      <c r="D5" s="136" t="s">
        <v>42</v>
      </c>
      <c r="E5" s="105">
        <f t="shared" si="1"/>
        <v>1.33</v>
      </c>
      <c r="F5" s="137">
        <v>3.0</v>
      </c>
      <c r="G5" s="105" t="str">
        <f>IFERROR(__xludf.DUMMYFUNCTION("SPARKLINE(F5,{""charttype"",""bar"";""max"",3;""min"",1;""color1"",IF(F5=3,""#4078DD"",IF(F5=2,""#9CB7E9"",""#CED9EF""))})"),"")</f>
        <v/>
      </c>
      <c r="H5" s="105">
        <v>1.0</v>
      </c>
      <c r="I5" s="172" t="str">
        <f>IFERROR(__xludf.DUMMYFUNCTION("SPARKLINE(H5,{""charttype"",""bar"";""max"",3;""min"",1;""color1"",IF(H5=3,""#4078DD"",IF(H5=2,""#9CB7E9"",""#CED9EF""))})"),"")</f>
        <v/>
      </c>
      <c r="J5" s="105">
        <f t="shared" si="2"/>
        <v>3</v>
      </c>
      <c r="K5" s="45">
        <f t="shared" si="3"/>
        <v>8</v>
      </c>
      <c r="L5" s="105">
        <v>8.0</v>
      </c>
      <c r="M5" s="49" t="str">
        <f>IFERROR(__xludf.DUMMYFUNCTION("IF(A5=FALSE,SPARKLINE(K5:L5,{""charttype"",""bar"";""max"",8;""min"",0;""color1"",IF(K5&gt;=5,""green"",IF(K5&lt;=3,""orange"",""#C9C21D""));""color2"",""#eeeeee""}),""Done ✓"")"),"")</f>
        <v/>
      </c>
      <c r="N5" s="45"/>
      <c r="O5" s="45"/>
      <c r="P5" s="45"/>
      <c r="Q5" s="45"/>
      <c r="R5" s="45"/>
      <c r="S5" s="45"/>
      <c r="T5" s="45"/>
      <c r="U5" s="45"/>
      <c r="V5" s="45"/>
      <c r="W5" s="45"/>
      <c r="X5" s="45"/>
      <c r="Y5" s="45"/>
      <c r="Z5" s="45"/>
      <c r="AA5" s="45"/>
      <c r="AB5" s="45"/>
      <c r="AC5" s="45"/>
      <c r="AD5" s="45"/>
      <c r="AE5" s="45"/>
      <c r="AF5" s="45"/>
      <c r="AG5" s="45"/>
      <c r="AH5" s="45"/>
      <c r="AI5" s="45"/>
      <c r="AJ5" s="45"/>
    </row>
    <row r="6">
      <c r="A6" s="105" t="b">
        <v>0</v>
      </c>
      <c r="B6" s="210" t="s">
        <v>281</v>
      </c>
      <c r="C6" s="128"/>
      <c r="D6" s="136" t="s">
        <v>42</v>
      </c>
      <c r="E6" s="105">
        <f t="shared" si="1"/>
        <v>1.33</v>
      </c>
      <c r="F6" s="137">
        <v>3.0</v>
      </c>
      <c r="G6" s="105" t="str">
        <f>IFERROR(__xludf.DUMMYFUNCTION("SPARKLINE(F6,{""charttype"",""bar"";""max"",3;""min"",1;""color1"",IF(F6=3,""#4078DD"",IF(F6=2,""#9CB7E9"",""#dddddd""))})"),"")</f>
        <v/>
      </c>
      <c r="H6" s="105">
        <v>2.0</v>
      </c>
      <c r="I6" s="172" t="str">
        <f>IFERROR(__xludf.DUMMYFUNCTION("SPARKLINE(H6,{""charttype"",""bar"";""max"",3;""min"",1;""color1"",IF(H6=3,""#4078DD"",IF(H6=2,""#9CB7E9"",""#CED9EF""))})"),"")</f>
        <v/>
      </c>
      <c r="J6" s="105">
        <f t="shared" si="2"/>
        <v>2</v>
      </c>
      <c r="K6" s="45">
        <f t="shared" si="3"/>
        <v>6.7</v>
      </c>
      <c r="L6" s="105">
        <v>8.0</v>
      </c>
      <c r="M6" s="49" t="str">
        <f>IFERROR(__xludf.DUMMYFUNCTION("IF(A6=FALSE,SPARKLINE(K6:L6,{""charttype"",""bar"";""max"",8;""min"",0;""color1"",IF(K6&gt;=5,""green"",IF(K6&lt;=3,""orange"",""#C9C21D""));""color2"",""#eeeeee""}),""Done ✓"")"),"")</f>
        <v/>
      </c>
      <c r="N6" s="45"/>
      <c r="O6" s="45"/>
      <c r="P6" s="45"/>
      <c r="Q6" s="45"/>
      <c r="R6" s="45"/>
      <c r="S6" s="45"/>
      <c r="T6" s="45"/>
      <c r="U6" s="45"/>
      <c r="V6" s="45"/>
      <c r="W6" s="45"/>
      <c r="X6" s="45"/>
      <c r="Y6" s="45"/>
      <c r="Z6" s="45"/>
      <c r="AA6" s="45"/>
      <c r="AB6" s="45"/>
      <c r="AC6" s="45"/>
      <c r="AD6" s="45"/>
      <c r="AE6" s="45"/>
      <c r="AF6" s="45"/>
      <c r="AG6" s="45"/>
      <c r="AH6" s="45"/>
      <c r="AI6" s="45"/>
      <c r="AJ6" s="45"/>
    </row>
    <row r="7">
      <c r="A7" s="105" t="b">
        <v>0</v>
      </c>
      <c r="B7" s="142" t="s">
        <v>282</v>
      </c>
      <c r="C7" s="135" t="s">
        <v>32</v>
      </c>
      <c r="D7" s="136" t="s">
        <v>42</v>
      </c>
      <c r="E7" s="105">
        <f t="shared" si="1"/>
        <v>1.33</v>
      </c>
      <c r="F7" s="137">
        <v>3.0</v>
      </c>
      <c r="G7" s="105" t="str">
        <f>IFERROR(__xludf.DUMMYFUNCTION("SPARKLINE(F7,{""charttype"",""bar"";""max"",3;""min"",1;""color1"",IF(F7=3,""#4078DD"",IF(F7=2,""#9CB7E9"",""#CED9EF""))})"),"")</f>
        <v/>
      </c>
      <c r="H7" s="105">
        <v>2.0</v>
      </c>
      <c r="I7" s="172" t="str">
        <f>IFERROR(__xludf.DUMMYFUNCTION("SPARKLINE(H7,{""charttype"",""bar"";""max"",3;""min"",1;""color1"",IF(H7=3,""#4078DD"",IF(H7=2,""#9CB7E9"",""#CED9EF""))})"),"")</f>
        <v/>
      </c>
      <c r="J7" s="105">
        <f t="shared" si="2"/>
        <v>2</v>
      </c>
      <c r="K7" s="45">
        <f t="shared" si="3"/>
        <v>6.7</v>
      </c>
      <c r="L7" s="105">
        <v>8.0</v>
      </c>
      <c r="M7" s="49" t="str">
        <f>IFERROR(__xludf.DUMMYFUNCTION("IF(A7=FALSE,SPARKLINE(K7:L7,{""charttype"",""bar"";""max"",8;""min"",0;""color1"",IF(K7&gt;=5,""green"",IF(K7&lt;=3,""orange"",""#C9C21D""));""color2"",""#eeeeee""}),""Done ✓"")"),"")</f>
        <v/>
      </c>
      <c r="N7" s="45"/>
      <c r="O7" s="45"/>
      <c r="P7" s="45"/>
      <c r="Q7" s="45"/>
      <c r="R7" s="45"/>
      <c r="S7" s="45"/>
      <c r="T7" s="45"/>
      <c r="U7" s="45"/>
      <c r="V7" s="45"/>
      <c r="W7" s="45"/>
      <c r="X7" s="45"/>
      <c r="Y7" s="45"/>
      <c r="Z7" s="45"/>
      <c r="AA7" s="45"/>
      <c r="AB7" s="45"/>
      <c r="AC7" s="45"/>
      <c r="AD7" s="45"/>
      <c r="AE7" s="45"/>
      <c r="AF7" s="45"/>
      <c r="AG7" s="45"/>
      <c r="AH7" s="45"/>
      <c r="AI7" s="45"/>
      <c r="AJ7" s="45"/>
    </row>
    <row r="8">
      <c r="A8" s="105" t="b">
        <v>0</v>
      </c>
      <c r="B8" s="143" t="s">
        <v>283</v>
      </c>
      <c r="C8" s="135" t="s">
        <v>32</v>
      </c>
      <c r="D8" s="136" t="s">
        <v>42</v>
      </c>
      <c r="E8" s="105">
        <f t="shared" si="1"/>
        <v>1.33</v>
      </c>
      <c r="F8" s="137">
        <v>3.0</v>
      </c>
      <c r="G8" s="105" t="str">
        <f>IFERROR(__xludf.DUMMYFUNCTION("SPARKLINE(F8,{""charttype"",""bar"";""max"",3;""min"",1;""color1"",IF(F8=3,""#4078DD"",IF(F8=2,""#9CB7E9"",""#CED9EF""))})"),"")</f>
        <v/>
      </c>
      <c r="H8" s="105">
        <v>1.0</v>
      </c>
      <c r="I8" s="172" t="str">
        <f>IFERROR(__xludf.DUMMYFUNCTION("SPARKLINE(H8,{""charttype"",""bar"";""max"",3;""min"",1;""color1"",IF(H8=3,""#4078DD"",IF(H8=2,""#9CB7E9"",""#CED9EF""))})"),"")</f>
        <v/>
      </c>
      <c r="J8" s="105">
        <f t="shared" si="2"/>
        <v>3</v>
      </c>
      <c r="K8" s="45">
        <f t="shared" si="3"/>
        <v>8</v>
      </c>
      <c r="L8" s="105">
        <v>8.0</v>
      </c>
      <c r="M8" s="49" t="str">
        <f>IFERROR(__xludf.DUMMYFUNCTION("IF(A8=FALSE,SPARKLINE(K8:L8,{""charttype"",""bar"";""max"",8;""min"",0;""color1"",IF(K8&gt;=5,""green"",IF(K8&lt;=3,""orange"",""#C9C21D""));""color2"",""#eeeeee""}),""Done ✓"")"),"")</f>
        <v/>
      </c>
      <c r="N8" s="45"/>
      <c r="O8" s="45"/>
      <c r="P8" s="45"/>
      <c r="Q8" s="45"/>
      <c r="R8" s="45"/>
      <c r="S8" s="45"/>
      <c r="T8" s="45"/>
      <c r="U8" s="45"/>
      <c r="V8" s="45"/>
      <c r="W8" s="45"/>
      <c r="X8" s="45"/>
      <c r="Y8" s="45"/>
      <c r="Z8" s="45"/>
      <c r="AA8" s="45"/>
      <c r="AB8" s="45"/>
      <c r="AC8" s="45"/>
      <c r="AD8" s="45"/>
      <c r="AE8" s="45"/>
      <c r="AF8" s="45"/>
      <c r="AG8" s="45"/>
      <c r="AH8" s="45"/>
      <c r="AI8" s="45"/>
      <c r="AJ8" s="45"/>
    </row>
    <row r="9">
      <c r="A9" s="105" t="b">
        <v>0</v>
      </c>
      <c r="B9" s="141" t="s">
        <v>284</v>
      </c>
      <c r="C9" s="135" t="s">
        <v>32</v>
      </c>
      <c r="D9" s="136" t="s">
        <v>49</v>
      </c>
      <c r="E9" s="105">
        <f t="shared" si="1"/>
        <v>1</v>
      </c>
      <c r="F9" s="137">
        <v>3.0</v>
      </c>
      <c r="G9" s="105" t="str">
        <f>IFERROR(__xludf.DUMMYFUNCTION("SPARKLINE(F9,{""charttype"",""bar"";""max"",3;""min"",1;""color1"",IF(F9=3,""#4078DD"",IF(F9=2,""#9CB7E9"",""#CED9EF""))})"),"")</f>
        <v/>
      </c>
      <c r="H9" s="105">
        <v>1.0</v>
      </c>
      <c r="I9" s="172" t="str">
        <f>IFERROR(__xludf.DUMMYFUNCTION("SPARKLINE(H9,{""charttype"",""bar"";""max"",3;""min"",1;""color1"",IF(H9=3,""#4078DD"",IF(H9=2,""#9CB7E9"",""#CED9EF""))})"),"")</f>
        <v/>
      </c>
      <c r="J9" s="105">
        <f t="shared" si="2"/>
        <v>3</v>
      </c>
      <c r="K9" s="45">
        <f t="shared" si="3"/>
        <v>6</v>
      </c>
      <c r="L9" s="105">
        <v>8.0</v>
      </c>
      <c r="M9" s="49" t="str">
        <f>IFERROR(__xludf.DUMMYFUNCTION("IF(A9=FALSE,SPARKLINE(K9:L9,{""charttype"",""bar"";""max"",8;""min"",0;""color1"",IF(K9&gt;=5,""green"",IF(K9&lt;=3,""orange"",""#C9C21D""));""color2"",""#eeeeee""}),""Done ✓"")"),"")</f>
        <v/>
      </c>
      <c r="N9" s="45"/>
      <c r="O9" s="45"/>
      <c r="P9" s="45"/>
      <c r="Q9" s="45"/>
      <c r="R9" s="45"/>
      <c r="S9" s="45"/>
      <c r="T9" s="45"/>
      <c r="U9" s="45"/>
      <c r="V9" s="45"/>
      <c r="W9" s="45"/>
      <c r="X9" s="45"/>
      <c r="Y9" s="45"/>
      <c r="Z9" s="45"/>
      <c r="AA9" s="45"/>
      <c r="AB9" s="45"/>
      <c r="AC9" s="45"/>
      <c r="AD9" s="45"/>
      <c r="AE9" s="45"/>
      <c r="AF9" s="45"/>
      <c r="AG9" s="45"/>
      <c r="AH9" s="45"/>
      <c r="AI9" s="45"/>
      <c r="AJ9" s="45"/>
    </row>
    <row r="10">
      <c r="A10" s="105" t="b">
        <v>0</v>
      </c>
      <c r="B10" s="211" t="s">
        <v>285</v>
      </c>
      <c r="C10" s="128"/>
      <c r="D10" s="136" t="s">
        <v>49</v>
      </c>
      <c r="E10" s="105">
        <f t="shared" si="1"/>
        <v>1</v>
      </c>
      <c r="F10" s="137">
        <v>2.0</v>
      </c>
      <c r="G10" s="105" t="str">
        <f>IFERROR(__xludf.DUMMYFUNCTION("SPARKLINE(F10,{""charttype"",""bar"";""max"",3;""min"",1;""color1"",IF(F10=3,""#4078DD"",IF(F10=2,""#9CB7E9"",""#dddddd""))})"),"")</f>
        <v/>
      </c>
      <c r="H10" s="105">
        <v>1.0</v>
      </c>
      <c r="I10" s="172" t="str">
        <f>IFERROR(__xludf.DUMMYFUNCTION("SPARKLINE(H10,{""charttype"",""bar"";""max"",3;""min"",1;""color1"",IF(H10=3,""#4078DD"",IF(H10=2,""#9CB7E9"",""#CED9EF""))})"),"")</f>
        <v/>
      </c>
      <c r="J10" s="105">
        <f t="shared" si="2"/>
        <v>3</v>
      </c>
      <c r="K10" s="45">
        <f t="shared" si="3"/>
        <v>5</v>
      </c>
      <c r="L10" s="105">
        <v>8.0</v>
      </c>
      <c r="M10" s="49" t="str">
        <f>IFERROR(__xludf.DUMMYFUNCTION("IF(A10=FALSE,SPARKLINE(K10:L10,{""charttype"",""bar"";""max"",8;""min"",0;""color1"",IF(K10&gt;=5,""green"",IF(K10&lt;=3,""orange"",""#C9C21D""));""color2"",""#eeeeee""}),""Done ✓"")"),"")</f>
        <v/>
      </c>
      <c r="N10" s="45"/>
      <c r="O10" s="45"/>
      <c r="P10" s="45"/>
      <c r="Q10" s="45"/>
      <c r="R10" s="45"/>
      <c r="S10" s="45"/>
      <c r="T10" s="45"/>
      <c r="U10" s="45"/>
      <c r="V10" s="45"/>
      <c r="W10" s="45"/>
      <c r="X10" s="45"/>
      <c r="Y10" s="45"/>
      <c r="Z10" s="45"/>
      <c r="AA10" s="45"/>
      <c r="AB10" s="45"/>
      <c r="AC10" s="45"/>
      <c r="AD10" s="45"/>
      <c r="AE10" s="45"/>
      <c r="AF10" s="45"/>
      <c r="AG10" s="45"/>
      <c r="AH10" s="45"/>
      <c r="AI10" s="45"/>
      <c r="AJ10" s="45"/>
    </row>
    <row r="11">
      <c r="A11" s="105" t="b">
        <v>0</v>
      </c>
      <c r="B11" s="143" t="s">
        <v>286</v>
      </c>
      <c r="C11" s="135" t="s">
        <v>32</v>
      </c>
      <c r="D11" s="136" t="s">
        <v>49</v>
      </c>
      <c r="E11" s="105">
        <f t="shared" si="1"/>
        <v>1</v>
      </c>
      <c r="F11" s="137">
        <v>3.0</v>
      </c>
      <c r="G11" s="105" t="str">
        <f>IFERROR(__xludf.DUMMYFUNCTION("SPARKLINE(F11,{""charttype"",""bar"";""max"",3;""min"",1;""color1"",IF(F11=3,""#4078DD"",IF(F11=2,""#9CB7E9"",""#CED9EF""))})"),"")</f>
        <v/>
      </c>
      <c r="H11" s="105">
        <v>1.0</v>
      </c>
      <c r="I11" s="172" t="str">
        <f>IFERROR(__xludf.DUMMYFUNCTION("SPARKLINE(H11,{""charttype"",""bar"";""max"",3;""min"",1;""color1"",IF(H11=3,""#4078DD"",IF(H11=2,""#9CB7E9"",""#CED9EF""))})"),"")</f>
        <v/>
      </c>
      <c r="J11" s="105">
        <f t="shared" si="2"/>
        <v>3</v>
      </c>
      <c r="K11" s="45">
        <f t="shared" si="3"/>
        <v>6</v>
      </c>
      <c r="L11" s="105">
        <v>8.0</v>
      </c>
      <c r="M11" s="49" t="str">
        <f>IFERROR(__xludf.DUMMYFUNCTION("IF(A11=FALSE,SPARKLINE(K11:L11,{""charttype"",""bar"";""max"",8;""min"",0;""color1"",IF(K11&gt;=5,""green"",IF(K11&lt;=3,""orange"",""#C9C21D""));""color2"",""#eeeeee""}),""Done ✓"")"),"")</f>
        <v/>
      </c>
      <c r="N11" s="45"/>
      <c r="O11" s="45"/>
      <c r="P11" s="45"/>
      <c r="Q11" s="45"/>
      <c r="R11" s="45"/>
      <c r="S11" s="45"/>
      <c r="T11" s="45"/>
      <c r="U11" s="45"/>
      <c r="V11" s="45"/>
      <c r="W11" s="45"/>
      <c r="X11" s="45"/>
      <c r="Y11" s="45"/>
      <c r="Z11" s="45"/>
      <c r="AA11" s="45"/>
      <c r="AB11" s="45"/>
      <c r="AC11" s="45"/>
      <c r="AD11" s="45"/>
      <c r="AE11" s="45"/>
      <c r="AF11" s="45"/>
      <c r="AG11" s="45"/>
      <c r="AH11" s="45"/>
      <c r="AI11" s="45"/>
      <c r="AJ11" s="45"/>
    </row>
    <row r="12">
      <c r="A12" s="63" t="b">
        <v>0</v>
      </c>
      <c r="B12" s="185" t="s">
        <v>287</v>
      </c>
      <c r="C12" s="135" t="s">
        <v>32</v>
      </c>
      <c r="D12" s="146" t="s">
        <v>49</v>
      </c>
      <c r="E12" s="63">
        <f t="shared" si="1"/>
        <v>1</v>
      </c>
      <c r="F12" s="147">
        <v>3.0</v>
      </c>
      <c r="G12" s="63" t="str">
        <f>IFERROR(__xludf.DUMMYFUNCTION("SPARKLINE(F12,{""charttype"",""bar"";""max"",3;""min"",1;""color1"",IF(F12=3,""#4078DD"",IF(F12=2,""#9CB7E9"",""#CED9EF""))})"),"")</f>
        <v/>
      </c>
      <c r="H12" s="63">
        <v>1.0</v>
      </c>
      <c r="I12" s="172" t="str">
        <f>IFERROR(__xludf.DUMMYFUNCTION("SPARKLINE(H12,{""charttype"",""bar"";""max"",3;""min"",1;""color1"",IF(H12=3,""#4078DD"",IF(H12=2,""#9CB7E9"",""#CED9EF""))})"),"")</f>
        <v/>
      </c>
      <c r="J12" s="63">
        <f t="shared" si="2"/>
        <v>3</v>
      </c>
      <c r="K12" s="58">
        <f t="shared" si="3"/>
        <v>6</v>
      </c>
      <c r="L12" s="63">
        <v>8.0</v>
      </c>
      <c r="M12" s="62" t="str">
        <f>IFERROR(__xludf.DUMMYFUNCTION("IF(A12=FALSE,SPARKLINE(K12:L12,{""charttype"",""bar"";""max"",8;""min"",0;""color1"",IF(K12&gt;=5,""green"",IF(K12&lt;=3,""orange"",""#C9C21D""));""color2"",""#eeeeee""}),""Done ✓"")"),"")</f>
        <v/>
      </c>
      <c r="N12" s="58"/>
      <c r="O12" s="58"/>
      <c r="P12" s="58"/>
      <c r="Q12" s="58"/>
      <c r="R12" s="58"/>
      <c r="S12" s="58"/>
      <c r="T12" s="58"/>
      <c r="U12" s="58"/>
      <c r="V12" s="58"/>
      <c r="W12" s="58"/>
      <c r="X12" s="58"/>
      <c r="Y12" s="58"/>
      <c r="Z12" s="58"/>
      <c r="AA12" s="58"/>
      <c r="AB12" s="58"/>
      <c r="AC12" s="58"/>
      <c r="AD12" s="58"/>
      <c r="AE12" s="58"/>
      <c r="AF12" s="58"/>
      <c r="AG12" s="58"/>
      <c r="AH12" s="58"/>
      <c r="AI12" s="58"/>
      <c r="AJ12" s="58"/>
    </row>
    <row r="13">
      <c r="A13" s="117" t="s">
        <v>214</v>
      </c>
      <c r="B13" s="118" t="s">
        <v>215</v>
      </c>
      <c r="C13" s="119"/>
      <c r="D13" s="119"/>
      <c r="E13" s="121"/>
      <c r="F13" s="122"/>
      <c r="G13" s="123"/>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row>
    <row r="14">
      <c r="A14" s="126" t="b">
        <v>0</v>
      </c>
      <c r="B14" s="171" t="s">
        <v>288</v>
      </c>
      <c r="C14" s="128"/>
      <c r="D14" s="129" t="s">
        <v>49</v>
      </c>
      <c r="E14" s="126">
        <f t="shared" ref="E14:E16" si="4">IF(D14="Not Relevant","",IF(D14="Good","",IF(D14="Bad",1.33,1)))</f>
        <v>1</v>
      </c>
      <c r="F14" s="130">
        <v>3.0</v>
      </c>
      <c r="G14" s="126" t="str">
        <f>IFERROR(__xludf.DUMMYFUNCTION("SPARKLINE(F14,{""charttype"",""bar"";""max"",3;""min"",1;""color1"",IF(F14=3,""#4078DD"",IF(F14=2,""#9CB7E9"",""#CED9EF""))})"),"")</f>
        <v/>
      </c>
      <c r="H14" s="126">
        <v>2.0</v>
      </c>
      <c r="I14" s="172" t="str">
        <f>IFERROR(__xludf.DUMMYFUNCTION("SPARKLINE(H14,{""charttype"",""bar"";""max"",3;""min"",1;""color1"",IF(H14=3,""#4078DD"",IF(H14=2,""#9CB7E9"",""#CED9EF""))})"),"")</f>
        <v/>
      </c>
      <c r="J14" s="126">
        <f t="shared" ref="J14:J16" si="5">IF(H14=1,3,IF(H14=2,2,1))</f>
        <v>2</v>
      </c>
      <c r="K14" s="100">
        <f t="shared" ref="K14:K16" si="6">ROUNDUP(((J14+F14)*E14),1)</f>
        <v>5</v>
      </c>
      <c r="L14" s="126">
        <v>8.0</v>
      </c>
      <c r="M14" s="104" t="str">
        <f>IFERROR(__xludf.DUMMYFUNCTION("IF(A14=FALSE,SPARKLINE(K14:L14,{""charttype"",""bar"";""max"",8;""min"",0;""color1"",IF(K14&gt;=5,""green"",IF(K14&lt;=3,""orange"",""#C9C21D""));""color2"",""#eeeeee""}),""Done ✓"")"),"")</f>
        <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row>
    <row r="15">
      <c r="A15" s="105" t="b">
        <v>0</v>
      </c>
      <c r="B15" s="143" t="s">
        <v>289</v>
      </c>
      <c r="C15" s="135" t="s">
        <v>32</v>
      </c>
      <c r="D15" s="136" t="s">
        <v>49</v>
      </c>
      <c r="E15" s="105">
        <f t="shared" si="4"/>
        <v>1</v>
      </c>
      <c r="F15" s="137">
        <v>3.0</v>
      </c>
      <c r="G15" s="105" t="str">
        <f>IFERROR(__xludf.DUMMYFUNCTION("SPARKLINE(F15,{""charttype"",""bar"";""max"",3;""min"",1;""color1"",IF(F15=3,""#4078DD"",IF(F15=2,""#9CB7E9"",""#CED9EF""))})"),"")</f>
        <v/>
      </c>
      <c r="H15" s="105">
        <v>3.0</v>
      </c>
      <c r="I15" s="172" t="str">
        <f>IFERROR(__xludf.DUMMYFUNCTION("SPARKLINE(H15,{""charttype"",""bar"";""max"",3;""min"",1;""color1"",IF(H15=3,""#4078DD"",IF(H15=2,""#9CB7E9"",""#CED9EF""))})"),"")</f>
        <v/>
      </c>
      <c r="J15" s="105">
        <f t="shared" si="5"/>
        <v>1</v>
      </c>
      <c r="K15" s="45">
        <f t="shared" si="6"/>
        <v>4</v>
      </c>
      <c r="L15" s="105">
        <v>8.0</v>
      </c>
      <c r="M15" s="49" t="str">
        <f>IFERROR(__xludf.DUMMYFUNCTION("IF(A15=FALSE,SPARKLINE(K15:L15,{""charttype"",""bar"";""max"",8;""min"",0;""color1"",IF(K15&gt;=5,""green"",IF(K15&lt;=3,""orange"",""#C9C21D""));""color2"",""#eeeeee""}),""Done ✓"")"),"")</f>
        <v/>
      </c>
      <c r="N15" s="45"/>
      <c r="O15" s="45"/>
      <c r="P15" s="45"/>
      <c r="Q15" s="45"/>
      <c r="R15" s="45"/>
      <c r="S15" s="45"/>
      <c r="T15" s="45"/>
      <c r="U15" s="45"/>
      <c r="V15" s="45"/>
      <c r="W15" s="45"/>
      <c r="X15" s="45"/>
      <c r="Y15" s="45"/>
      <c r="Z15" s="45"/>
      <c r="AA15" s="45"/>
      <c r="AB15" s="45"/>
      <c r="AC15" s="45"/>
      <c r="AD15" s="45"/>
      <c r="AE15" s="45"/>
      <c r="AF15" s="45"/>
      <c r="AG15" s="45"/>
      <c r="AH15" s="45"/>
      <c r="AI15" s="45"/>
      <c r="AJ15" s="45"/>
    </row>
    <row r="16">
      <c r="A16" s="63" t="b">
        <v>0</v>
      </c>
      <c r="B16" s="144" t="s">
        <v>290</v>
      </c>
      <c r="C16" s="135" t="s">
        <v>32</v>
      </c>
      <c r="D16" s="146" t="s">
        <v>42</v>
      </c>
      <c r="E16" s="63">
        <f t="shared" si="4"/>
        <v>1.33</v>
      </c>
      <c r="F16" s="147">
        <v>3.0</v>
      </c>
      <c r="G16" s="63" t="str">
        <f>IFERROR(__xludf.DUMMYFUNCTION("SPARKLINE(F16,{""charttype"",""bar"";""max"",3;""min"",1;""color1"",IF(F16=3,""#4078DD"",IF(F16=2,""#9CB7E9"",""#CED9EF""))})"),"")</f>
        <v/>
      </c>
      <c r="H16" s="63">
        <v>2.0</v>
      </c>
      <c r="I16" s="172" t="str">
        <f>IFERROR(__xludf.DUMMYFUNCTION("SPARKLINE(H16,{""charttype"",""bar"";""max"",3;""min"",1;""color1"",IF(H16=3,""#4078DD"",IF(H16=2,""#9CB7E9"",""#CED9EF""))})"),"")</f>
        <v/>
      </c>
      <c r="J16" s="63">
        <f t="shared" si="5"/>
        <v>2</v>
      </c>
      <c r="K16" s="58">
        <f t="shared" si="6"/>
        <v>6.7</v>
      </c>
      <c r="L16" s="63">
        <v>8.0</v>
      </c>
      <c r="M16" s="62" t="str">
        <f>IFERROR(__xludf.DUMMYFUNCTION("IF(A16=FALSE,SPARKLINE(K16:L16,{""charttype"",""bar"";""max"",8;""min"",0;""color1"",IF(K16&gt;=5,""green"",IF(K16&lt;=3,""orange"",""#C9C21D""));""color2"",""#eeeeee""}),""Done ✓"")"),"")</f>
        <v/>
      </c>
      <c r="N16" s="58"/>
      <c r="O16" s="58"/>
      <c r="P16" s="58"/>
      <c r="Q16" s="58"/>
      <c r="R16" s="58"/>
      <c r="S16" s="58"/>
      <c r="T16" s="58"/>
      <c r="U16" s="58"/>
      <c r="V16" s="58"/>
      <c r="W16" s="58"/>
      <c r="X16" s="58"/>
      <c r="Y16" s="58"/>
      <c r="Z16" s="58"/>
      <c r="AA16" s="58"/>
      <c r="AB16" s="58"/>
      <c r="AC16" s="58"/>
      <c r="AD16" s="58"/>
      <c r="AE16" s="58"/>
      <c r="AF16" s="58"/>
      <c r="AG16" s="58"/>
      <c r="AH16" s="58"/>
      <c r="AI16" s="58"/>
      <c r="AJ16" s="58"/>
    </row>
    <row r="17">
      <c r="A17" s="117" t="s">
        <v>291</v>
      </c>
      <c r="B17" s="118" t="s">
        <v>292</v>
      </c>
      <c r="C17" s="119"/>
      <c r="D17" s="120"/>
      <c r="E17" s="121"/>
      <c r="F17" s="122"/>
      <c r="G17" s="123"/>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row>
    <row r="18">
      <c r="A18" s="126" t="b">
        <v>0</v>
      </c>
      <c r="B18" s="171" t="s">
        <v>293</v>
      </c>
      <c r="C18" s="128"/>
      <c r="D18" s="129" t="s">
        <v>49</v>
      </c>
      <c r="E18" s="126">
        <f t="shared" ref="E18:E20" si="7">IF(D18="Not Relevant","",IF(D18="Good","",IF(D18="Bad",1.33,1)))</f>
        <v>1</v>
      </c>
      <c r="F18" s="130">
        <v>3.0</v>
      </c>
      <c r="G18" s="126" t="str">
        <f>IFERROR(__xludf.DUMMYFUNCTION("SPARKLINE(F18,{""charttype"",""bar"";""max"",3;""min"",1;""color1"",IF(F18=3,""#4078DD"",IF(F18=2,""#9CB7E9"",""#CED9EF""))})"),"")</f>
        <v/>
      </c>
      <c r="H18" s="126">
        <v>3.0</v>
      </c>
      <c r="I18" s="172" t="str">
        <f>IFERROR(__xludf.DUMMYFUNCTION("SPARKLINE(H18,{""charttype"",""bar"";""max"",3;""min"",1;""color1"",IF(H18=3,""#4078DD"",IF(H18=2,""#9CB7E9"",""#CED9EF""))})"),"")</f>
        <v/>
      </c>
      <c r="J18" s="126">
        <f t="shared" ref="J18:J20" si="8">IF(H18=1,3,IF(H18=2,2,1))</f>
        <v>1</v>
      </c>
      <c r="K18" s="100">
        <f t="shared" ref="K18:K20" si="9">ROUNDUP(((J18+F18)*E18),1)</f>
        <v>4</v>
      </c>
      <c r="L18" s="126">
        <v>8.0</v>
      </c>
      <c r="M18" s="104" t="str">
        <f>IFERROR(__xludf.DUMMYFUNCTION("IF(A18=FALSE,SPARKLINE(K18:L18,{""charttype"",""bar"";""max"",8;""min"",0;""color1"",IF(K18&gt;=5,""green"",IF(K18&lt;=3,""orange"",""#C9C21D""));""color2"",""#eeeeee""}),""Done ✓"")"),"")</f>
        <v/>
      </c>
      <c r="N18" s="100"/>
      <c r="O18" s="100"/>
      <c r="P18" s="100"/>
      <c r="Q18" s="100"/>
      <c r="R18" s="212"/>
      <c r="S18" s="100"/>
      <c r="T18" s="100"/>
      <c r="U18" s="100"/>
      <c r="V18" s="100"/>
      <c r="W18" s="100"/>
      <c r="X18" s="100"/>
      <c r="Y18" s="100"/>
      <c r="Z18" s="100"/>
      <c r="AA18" s="100"/>
      <c r="AB18" s="100"/>
      <c r="AC18" s="100"/>
      <c r="AD18" s="100"/>
      <c r="AE18" s="100"/>
      <c r="AF18" s="100"/>
      <c r="AG18" s="100"/>
      <c r="AH18" s="100"/>
      <c r="AI18" s="100"/>
      <c r="AJ18" s="100"/>
    </row>
    <row r="19">
      <c r="A19" s="105" t="b">
        <v>0</v>
      </c>
      <c r="B19" s="142" t="s">
        <v>294</v>
      </c>
      <c r="C19" s="128"/>
      <c r="D19" s="136" t="s">
        <v>42</v>
      </c>
      <c r="E19" s="105">
        <f t="shared" si="7"/>
        <v>1.33</v>
      </c>
      <c r="F19" s="137">
        <v>3.0</v>
      </c>
      <c r="G19" s="105" t="str">
        <f>IFERROR(__xludf.DUMMYFUNCTION("SPARKLINE(F19,{""charttype"",""bar"";""max"",3;""min"",1;""color1"",IF(F19=3,""#4078DD"",IF(F19=2,""#9CB7E9"",""#CED9EF""))})"),"")</f>
        <v/>
      </c>
      <c r="H19" s="105">
        <v>2.0</v>
      </c>
      <c r="I19" s="172" t="str">
        <f>IFERROR(__xludf.DUMMYFUNCTION("SPARKLINE(H19,{""charttype"",""bar"";""max"",3;""min"",1;""color1"",IF(H19=3,""#4078DD"",IF(H19=2,""#9CB7E9"",""#CED9EF""))})"),"")</f>
        <v/>
      </c>
      <c r="J19" s="105">
        <f t="shared" si="8"/>
        <v>2</v>
      </c>
      <c r="K19" s="45">
        <f t="shared" si="9"/>
        <v>6.7</v>
      </c>
      <c r="L19" s="105">
        <v>8.0</v>
      </c>
      <c r="M19" s="49" t="str">
        <f>IFERROR(__xludf.DUMMYFUNCTION("IF(A19=FALSE,SPARKLINE(K19:L19,{""charttype"",""bar"";""max"",8;""min"",0;""color1"",IF(K19&gt;=5,""green"",IF(K19&lt;=3,""orange"",""#C9C21D""));""color2"",""#eeeeee""}),""Done ✓"")"),"")</f>
        <v/>
      </c>
      <c r="N19" s="45"/>
      <c r="O19" s="45"/>
      <c r="P19" s="45"/>
      <c r="Q19" s="45"/>
      <c r="R19" s="45"/>
      <c r="S19" s="45"/>
      <c r="T19" s="45"/>
      <c r="U19" s="45"/>
      <c r="V19" s="45"/>
      <c r="W19" s="45"/>
      <c r="X19" s="45"/>
      <c r="Y19" s="45"/>
      <c r="Z19" s="45"/>
      <c r="AA19" s="45"/>
      <c r="AB19" s="45"/>
      <c r="AC19" s="45"/>
      <c r="AD19" s="45"/>
      <c r="AE19" s="45"/>
      <c r="AF19" s="45"/>
      <c r="AG19" s="45"/>
      <c r="AH19" s="45"/>
      <c r="AI19" s="45"/>
      <c r="AJ19" s="45"/>
    </row>
    <row r="20">
      <c r="A20" s="63" t="b">
        <v>0</v>
      </c>
      <c r="B20" s="185" t="s">
        <v>295</v>
      </c>
      <c r="C20" s="128"/>
      <c r="D20" s="146" t="s">
        <v>42</v>
      </c>
      <c r="E20" s="63">
        <f t="shared" si="7"/>
        <v>1.33</v>
      </c>
      <c r="F20" s="147">
        <v>3.0</v>
      </c>
      <c r="G20" s="63" t="str">
        <f>IFERROR(__xludf.DUMMYFUNCTION("SPARKLINE(F20,{""charttype"",""bar"";""max"",3;""min"",1;""color1"",IF(F20=3,""#4078DD"",IF(F20=2,""#9CB7E9"",""#CED9EF""))})"),"")</f>
        <v/>
      </c>
      <c r="H20" s="63">
        <v>3.0</v>
      </c>
      <c r="I20" s="172" t="str">
        <f>IFERROR(__xludf.DUMMYFUNCTION("SPARKLINE(H20,{""charttype"",""bar"";""max"",3;""min"",1;""color1"",IF(H20=3,""#4078DD"",IF(H20=2,""#9CB7E9"",""#CED9EF""))})"),"")</f>
        <v/>
      </c>
      <c r="J20" s="63">
        <f t="shared" si="8"/>
        <v>1</v>
      </c>
      <c r="K20" s="58">
        <f t="shared" si="9"/>
        <v>5.4</v>
      </c>
      <c r="L20" s="63">
        <v>8.0</v>
      </c>
      <c r="M20" s="62" t="str">
        <f>IFERROR(__xludf.DUMMYFUNCTION("IF(A20=FALSE,SPARKLINE(K20:L20,{""charttype"",""bar"";""max"",8;""min"",0;""color1"",IF(K20&gt;=5,""green"",IF(K20&lt;=3,""orange"",""#C9C21D""));""color2"",""#eeeeee""}),""Done ✓"")"),"")</f>
        <v/>
      </c>
      <c r="N20" s="58"/>
      <c r="O20" s="58"/>
      <c r="P20" s="58"/>
      <c r="Q20" s="58"/>
      <c r="R20" s="58"/>
      <c r="S20" s="58"/>
      <c r="T20" s="58"/>
      <c r="U20" s="58"/>
      <c r="V20" s="58"/>
      <c r="W20" s="58"/>
      <c r="X20" s="58"/>
      <c r="Y20" s="58"/>
      <c r="Z20" s="58"/>
      <c r="AA20" s="58"/>
      <c r="AB20" s="58"/>
      <c r="AC20" s="58"/>
      <c r="AD20" s="58"/>
      <c r="AE20" s="58"/>
      <c r="AF20" s="58"/>
      <c r="AG20" s="58"/>
      <c r="AH20" s="58"/>
      <c r="AI20" s="58"/>
      <c r="AJ20" s="58"/>
    </row>
    <row r="21">
      <c r="A21" s="117" t="s">
        <v>296</v>
      </c>
      <c r="B21" s="118" t="s">
        <v>297</v>
      </c>
      <c r="C21" s="119"/>
      <c r="D21" s="119"/>
      <c r="E21" s="121"/>
      <c r="F21" s="122"/>
      <c r="G21" s="123"/>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row>
    <row r="22">
      <c r="A22" s="126" t="b">
        <v>0</v>
      </c>
      <c r="B22" s="213" t="s">
        <v>298</v>
      </c>
      <c r="C22" s="135" t="s">
        <v>32</v>
      </c>
      <c r="D22" s="129" t="s">
        <v>42</v>
      </c>
      <c r="E22" s="126">
        <f t="shared" ref="E22:E43" si="10">IF(D22="Not Relevant","",IF(D22="Good","",IF(D22="Bad",1.33,1)))</f>
        <v>1.33</v>
      </c>
      <c r="F22" s="130">
        <v>3.0</v>
      </c>
      <c r="G22" s="126" t="str">
        <f>IFERROR(__xludf.DUMMYFUNCTION("SPARKLINE(F22,{""charttype"",""bar"";""max"",3;""min"",1;""color1"",IF(F22=3,""#4078DD"",IF(F22=2,""#9CB7E9"",""#dddddd""))})"),"")</f>
        <v/>
      </c>
      <c r="H22" s="126">
        <v>2.0</v>
      </c>
      <c r="I22" s="172" t="str">
        <f>IFERROR(__xludf.DUMMYFUNCTION("SPARKLINE(H22,{""charttype"",""bar"";""max"",3;""min"",1;""color1"",IF(H22=3,""#4078DD"",IF(H22=2,""#9CB7E9"",""#CED9EF""))})"),"")</f>
        <v/>
      </c>
      <c r="J22" s="126">
        <f t="shared" ref="J22:J43" si="11">IF(H22=1,3,IF(H22=2,2,1))</f>
        <v>2</v>
      </c>
      <c r="K22" s="100">
        <f t="shared" ref="K22:K43" si="12">ROUNDUP(((J22+F22)*E22),1)</f>
        <v>6.7</v>
      </c>
      <c r="L22" s="126">
        <v>8.0</v>
      </c>
      <c r="M22" s="104" t="str">
        <f>IFERROR(__xludf.DUMMYFUNCTION("IF(A22=FALSE,SPARKLINE(K22:L22,{""charttype"",""bar"";""max"",8;""min"",0;""color1"",IF(K22&gt;=5,""green"",IF(K22&lt;=3,""orange"",""#C9C21D""));""color2"",""#eeeeee""}),""Done ✓"")"),"")</f>
        <v/>
      </c>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row>
    <row r="23">
      <c r="A23" s="105" t="b">
        <v>0</v>
      </c>
      <c r="B23" s="142" t="s">
        <v>299</v>
      </c>
      <c r="C23" s="135" t="s">
        <v>32</v>
      </c>
      <c r="D23" s="136" t="s">
        <v>42</v>
      </c>
      <c r="E23" s="105">
        <f t="shared" si="10"/>
        <v>1.33</v>
      </c>
      <c r="F23" s="137">
        <v>3.0</v>
      </c>
      <c r="G23" s="105" t="str">
        <f>IFERROR(__xludf.DUMMYFUNCTION("SPARKLINE(F23,{""charttype"",""bar"";""max"",3;""min"",1;""color1"",IF(F23=3,""#4078DD"",IF(F23=2,""#9CB7E9"",""#CED9EF""))})"),"")</f>
        <v/>
      </c>
      <c r="H23" s="105">
        <v>2.0</v>
      </c>
      <c r="I23" s="172" t="str">
        <f>IFERROR(__xludf.DUMMYFUNCTION("SPARKLINE(H23,{""charttype"",""bar"";""max"",3;""min"",1;""color1"",IF(H23=3,""#4078DD"",IF(H23=2,""#9CB7E9"",""#CED9EF""))})"),"")</f>
        <v/>
      </c>
      <c r="J23" s="105">
        <f t="shared" si="11"/>
        <v>2</v>
      </c>
      <c r="K23" s="45">
        <f t="shared" si="12"/>
        <v>6.7</v>
      </c>
      <c r="L23" s="105">
        <v>8.0</v>
      </c>
      <c r="M23" s="49" t="str">
        <f>IFERROR(__xludf.DUMMYFUNCTION("IF(A23=FALSE,SPARKLINE(K23:L23,{""charttype"",""bar"";""max"",8;""min"",0;""color1"",IF(K23&gt;=5,""green"",IF(K23&lt;=3,""orange"",""#C9C21D""));""color2"",""#eeeeee""}),""Done ✓"")"),"")</f>
        <v/>
      </c>
      <c r="N23" s="45"/>
      <c r="O23" s="45"/>
      <c r="P23" s="45"/>
      <c r="Q23" s="45"/>
      <c r="R23" s="45"/>
      <c r="S23" s="45"/>
      <c r="T23" s="45"/>
      <c r="U23" s="45"/>
      <c r="V23" s="45"/>
      <c r="W23" s="45"/>
      <c r="X23" s="45"/>
      <c r="Y23" s="45"/>
      <c r="Z23" s="45"/>
      <c r="AA23" s="45"/>
      <c r="AB23" s="45"/>
      <c r="AC23" s="45"/>
      <c r="AD23" s="45"/>
      <c r="AE23" s="45"/>
      <c r="AF23" s="45"/>
      <c r="AG23" s="45"/>
      <c r="AH23" s="45"/>
      <c r="AI23" s="45"/>
      <c r="AJ23" s="45"/>
    </row>
    <row r="24">
      <c r="A24" s="105" t="b">
        <v>0</v>
      </c>
      <c r="B24" s="143" t="s">
        <v>300</v>
      </c>
      <c r="C24" s="135" t="s">
        <v>32</v>
      </c>
      <c r="D24" s="136" t="s">
        <v>42</v>
      </c>
      <c r="E24" s="105">
        <f t="shared" si="10"/>
        <v>1.33</v>
      </c>
      <c r="F24" s="137">
        <v>3.0</v>
      </c>
      <c r="G24" s="105" t="str">
        <f>IFERROR(__xludf.DUMMYFUNCTION("SPARKLINE(F24,{""charttype"",""bar"";""max"",3;""min"",1;""color1"",IF(F24=3,""#4078DD"",IF(F24=2,""#9CB7E9"",""#dddddd""))})"),"")</f>
        <v/>
      </c>
      <c r="H24" s="105">
        <v>3.0</v>
      </c>
      <c r="I24" s="172" t="str">
        <f>IFERROR(__xludf.DUMMYFUNCTION("SPARKLINE(H24,{""charttype"",""bar"";""max"",3;""min"",1;""color1"",IF(H24=3,""#4078DD"",IF(H24=2,""#9CB7E9"",""#CED9EF""))})"),"")</f>
        <v/>
      </c>
      <c r="J24" s="105">
        <f t="shared" si="11"/>
        <v>1</v>
      </c>
      <c r="K24" s="45">
        <f t="shared" si="12"/>
        <v>5.4</v>
      </c>
      <c r="L24" s="105">
        <v>8.0</v>
      </c>
      <c r="M24" s="49" t="str">
        <f>IFERROR(__xludf.DUMMYFUNCTION("IF(A24=FALSE,SPARKLINE(K24:L24,{""charttype"",""bar"";""max"",8;""min"",0;""color1"",IF(K24&gt;=5,""green"",IF(K24&lt;=3,""orange"",""#C9C21D""));""color2"",""#eeeeee""}),""Done ✓"")"),"")</f>
        <v/>
      </c>
      <c r="N24" s="45"/>
      <c r="O24" s="45"/>
      <c r="P24" s="45"/>
      <c r="Q24" s="45"/>
      <c r="R24" s="45"/>
      <c r="S24" s="45"/>
      <c r="T24" s="45"/>
      <c r="U24" s="45"/>
      <c r="V24" s="45"/>
      <c r="W24" s="45"/>
      <c r="X24" s="45"/>
      <c r="Y24" s="45"/>
      <c r="Z24" s="45"/>
      <c r="AA24" s="45"/>
      <c r="AB24" s="45"/>
      <c r="AC24" s="45"/>
      <c r="AD24" s="45"/>
      <c r="AE24" s="45"/>
      <c r="AF24" s="45"/>
      <c r="AG24" s="45"/>
      <c r="AH24" s="45"/>
      <c r="AI24" s="45"/>
      <c r="AJ24" s="45"/>
    </row>
    <row r="25">
      <c r="A25" s="105" t="b">
        <v>0</v>
      </c>
      <c r="B25" s="143" t="s">
        <v>301</v>
      </c>
      <c r="C25" s="135" t="s">
        <v>32</v>
      </c>
      <c r="D25" s="136" t="s">
        <v>42</v>
      </c>
      <c r="E25" s="105">
        <f t="shared" si="10"/>
        <v>1.33</v>
      </c>
      <c r="F25" s="137">
        <v>3.0</v>
      </c>
      <c r="G25" s="105" t="str">
        <f>IFERROR(__xludf.DUMMYFUNCTION("SPARKLINE(F25,{""charttype"",""bar"";""max"",3;""min"",1;""color1"",IF(F25=3,""#4078DD"",IF(F25=2,""#9CB7E9"",""#CED9EF""))})"),"")</f>
        <v/>
      </c>
      <c r="H25" s="105">
        <v>2.0</v>
      </c>
      <c r="I25" s="172" t="str">
        <f>IFERROR(__xludf.DUMMYFUNCTION("SPARKLINE(H25,{""charttype"",""bar"";""max"",3;""min"",1;""color1"",IF(H25=3,""#4078DD"",IF(H25=2,""#9CB7E9"",""#CED9EF""))})"),"")</f>
        <v/>
      </c>
      <c r="J25" s="105">
        <f t="shared" si="11"/>
        <v>2</v>
      </c>
      <c r="K25" s="45">
        <f t="shared" si="12"/>
        <v>6.7</v>
      </c>
      <c r="L25" s="105">
        <v>8.0</v>
      </c>
      <c r="M25" s="49" t="str">
        <f>IFERROR(__xludf.DUMMYFUNCTION("IF(A25=FALSE,SPARKLINE(K25:L25,{""charttype"",""bar"";""max"",8;""min"",0;""color1"",IF(K25&gt;=5,""green"",IF(K25&lt;=3,""orange"",""#C9C21D""));""color2"",""#eeeeee""}),""Done ✓"")"),"")</f>
        <v/>
      </c>
      <c r="N25" s="45"/>
      <c r="O25" s="45"/>
      <c r="P25" s="45"/>
      <c r="Q25" s="45"/>
      <c r="R25" s="45"/>
      <c r="S25" s="45"/>
      <c r="T25" s="45"/>
      <c r="U25" s="45"/>
      <c r="V25" s="45"/>
      <c r="W25" s="45"/>
      <c r="X25" s="45"/>
      <c r="Y25" s="45"/>
      <c r="Z25" s="45"/>
      <c r="AA25" s="45"/>
      <c r="AB25" s="45"/>
      <c r="AC25" s="45"/>
      <c r="AD25" s="45"/>
      <c r="AE25" s="45"/>
      <c r="AF25" s="45"/>
      <c r="AG25" s="45"/>
      <c r="AH25" s="45"/>
      <c r="AI25" s="45"/>
      <c r="AJ25" s="45"/>
    </row>
    <row r="26">
      <c r="A26" s="105" t="b">
        <v>0</v>
      </c>
      <c r="B26" s="143" t="s">
        <v>302</v>
      </c>
      <c r="C26" s="135" t="s">
        <v>32</v>
      </c>
      <c r="D26" s="136" t="s">
        <v>49</v>
      </c>
      <c r="E26" s="105">
        <f t="shared" si="10"/>
        <v>1</v>
      </c>
      <c r="F26" s="137">
        <v>3.0</v>
      </c>
      <c r="G26" s="105" t="str">
        <f>IFERROR(__xludf.DUMMYFUNCTION("SPARKLINE(F26,{""charttype"",""bar"";""max"",3;""min"",1;""color1"",IF(F26=3,""#4078DD"",IF(F26=2,""#9CB7E9"",""#dddddd""))})"),"")</f>
        <v/>
      </c>
      <c r="H26" s="105">
        <v>1.0</v>
      </c>
      <c r="I26" s="172" t="str">
        <f>IFERROR(__xludf.DUMMYFUNCTION("SPARKLINE(H26,{""charttype"",""bar"";""max"",3;""min"",1;""color1"",IF(H26=3,""#4078DD"",IF(H26=2,""#9CB7E9"",""#CED9EF""))})"),"")</f>
        <v/>
      </c>
      <c r="J26" s="105">
        <f t="shared" si="11"/>
        <v>3</v>
      </c>
      <c r="K26" s="45">
        <f t="shared" si="12"/>
        <v>6</v>
      </c>
      <c r="L26" s="105">
        <v>8.0</v>
      </c>
      <c r="M26" s="49" t="str">
        <f>IFERROR(__xludf.DUMMYFUNCTION("IF(A26=FALSE,SPARKLINE(K26:L26,{""charttype"",""bar"";""max"",8;""min"",0;""color1"",IF(K26&gt;=5,""green"",IF(K26&lt;=3,""orange"",""#C9C21D""));""color2"",""#eeeeee""}),""Done ✓"")"),"")</f>
        <v/>
      </c>
      <c r="N26" s="45"/>
      <c r="O26" s="45"/>
      <c r="P26" s="45"/>
      <c r="Q26" s="45"/>
      <c r="R26" s="45"/>
      <c r="S26" s="45"/>
      <c r="T26" s="45"/>
      <c r="U26" s="45"/>
      <c r="V26" s="45"/>
      <c r="W26" s="45"/>
      <c r="X26" s="45"/>
      <c r="Y26" s="45"/>
      <c r="Z26" s="45"/>
      <c r="AA26" s="45"/>
      <c r="AB26" s="45"/>
      <c r="AC26" s="45"/>
      <c r="AD26" s="45"/>
      <c r="AE26" s="45"/>
      <c r="AF26" s="45"/>
      <c r="AG26" s="45"/>
      <c r="AH26" s="45"/>
      <c r="AI26" s="45"/>
      <c r="AJ26" s="45"/>
    </row>
    <row r="27">
      <c r="A27" s="105" t="b">
        <v>0</v>
      </c>
      <c r="B27" s="141" t="s">
        <v>303</v>
      </c>
      <c r="C27" s="135" t="s">
        <v>32</v>
      </c>
      <c r="D27" s="136" t="s">
        <v>49</v>
      </c>
      <c r="E27" s="105">
        <f t="shared" si="10"/>
        <v>1</v>
      </c>
      <c r="F27" s="137">
        <v>3.0</v>
      </c>
      <c r="G27" s="105" t="str">
        <f>IFERROR(__xludf.DUMMYFUNCTION("SPARKLINE(F27,{""charttype"",""bar"";""max"",3;""min"",1;""color1"",IF(F27=3,""#4078DD"",IF(F27=2,""#9CB7E9"",""#dddddd""))})"),"")</f>
        <v/>
      </c>
      <c r="H27" s="105">
        <v>2.0</v>
      </c>
      <c r="I27" s="172" t="str">
        <f>IFERROR(__xludf.DUMMYFUNCTION("SPARKLINE(H27,{""charttype"",""bar"";""max"",3;""min"",1;""color1"",IF(H27=3,""#4078DD"",IF(H27=2,""#9CB7E9"",""#CED9EF""))})"),"")</f>
        <v/>
      </c>
      <c r="J27" s="105">
        <f t="shared" si="11"/>
        <v>2</v>
      </c>
      <c r="K27" s="45">
        <f t="shared" si="12"/>
        <v>5</v>
      </c>
      <c r="L27" s="105">
        <v>8.0</v>
      </c>
      <c r="M27" s="49" t="str">
        <f>IFERROR(__xludf.DUMMYFUNCTION("IF(A27=FALSE,SPARKLINE(K27:L27,{""charttype"",""bar"";""max"",8;""min"",0;""color1"",IF(K27&gt;=5,""green"",IF(K27&lt;=3,""orange"",""#C9C21D""));""color2"",""#eeeeee""}),""Done ✓"")"),"")</f>
        <v/>
      </c>
      <c r="N27" s="45"/>
      <c r="O27" s="45"/>
      <c r="P27" s="45"/>
      <c r="Q27" s="45"/>
      <c r="R27" s="45"/>
      <c r="S27" s="45"/>
      <c r="T27" s="45"/>
      <c r="U27" s="45"/>
      <c r="V27" s="45"/>
      <c r="W27" s="45"/>
      <c r="X27" s="45"/>
      <c r="Y27" s="45"/>
      <c r="Z27" s="45"/>
      <c r="AA27" s="45"/>
      <c r="AB27" s="45"/>
      <c r="AC27" s="45"/>
      <c r="AD27" s="45"/>
      <c r="AE27" s="45"/>
      <c r="AF27" s="45"/>
      <c r="AG27" s="45"/>
      <c r="AH27" s="45"/>
      <c r="AI27" s="45"/>
      <c r="AJ27" s="45"/>
    </row>
    <row r="28">
      <c r="A28" s="105" t="b">
        <v>0</v>
      </c>
      <c r="B28" s="143" t="s">
        <v>304</v>
      </c>
      <c r="C28" s="135" t="s">
        <v>32</v>
      </c>
      <c r="D28" s="136" t="s">
        <v>42</v>
      </c>
      <c r="E28" s="105">
        <f t="shared" si="10"/>
        <v>1.33</v>
      </c>
      <c r="F28" s="137">
        <v>3.0</v>
      </c>
      <c r="G28" s="105" t="str">
        <f>IFERROR(__xludf.DUMMYFUNCTION("SPARKLINE(F28,{""charttype"",""bar"";""max"",3;""min"",1;""color1"",IF(F28=3,""#4078DD"",IF(F28=2,""#9CB7E9"",""#dddddd""))})"),"")</f>
        <v/>
      </c>
      <c r="H28" s="105">
        <v>2.0</v>
      </c>
      <c r="I28" s="172" t="str">
        <f>IFERROR(__xludf.DUMMYFUNCTION("SPARKLINE(H28,{""charttype"",""bar"";""max"",3;""min"",1;""color1"",IF(H28=3,""#4078DD"",IF(H28=2,""#9CB7E9"",""#CED9EF""))})"),"")</f>
        <v/>
      </c>
      <c r="J28" s="105">
        <f t="shared" si="11"/>
        <v>2</v>
      </c>
      <c r="K28" s="45">
        <f t="shared" si="12"/>
        <v>6.7</v>
      </c>
      <c r="L28" s="105">
        <v>8.0</v>
      </c>
      <c r="M28" s="49" t="str">
        <f>IFERROR(__xludf.DUMMYFUNCTION("IF(A28=FALSE,SPARKLINE(K28:L28,{""charttype"",""bar"";""max"",8;""min"",0;""color1"",IF(K28&gt;=5,""green"",IF(K28&lt;=3,""orange"",""#C9C21D""));""color2"",""#eeeeee""}),""Done ✓"")"),"")</f>
        <v/>
      </c>
      <c r="N28" s="45"/>
      <c r="O28" s="45"/>
      <c r="P28" s="45"/>
      <c r="Q28" s="45"/>
      <c r="R28" s="45"/>
      <c r="S28" s="45"/>
      <c r="T28" s="45"/>
      <c r="U28" s="45"/>
      <c r="V28" s="45"/>
      <c r="W28" s="45"/>
      <c r="X28" s="45"/>
      <c r="Y28" s="45"/>
      <c r="Z28" s="45"/>
      <c r="AA28" s="45"/>
      <c r="AB28" s="45"/>
      <c r="AC28" s="45"/>
      <c r="AD28" s="45"/>
      <c r="AE28" s="45"/>
      <c r="AF28" s="45"/>
      <c r="AG28" s="45"/>
      <c r="AH28" s="45"/>
      <c r="AI28" s="45"/>
      <c r="AJ28" s="45"/>
    </row>
    <row r="29">
      <c r="A29" s="105" t="b">
        <v>0</v>
      </c>
      <c r="B29" s="142" t="s">
        <v>305</v>
      </c>
      <c r="C29" s="135" t="s">
        <v>32</v>
      </c>
      <c r="D29" s="136" t="s">
        <v>49</v>
      </c>
      <c r="E29" s="105">
        <f t="shared" si="10"/>
        <v>1</v>
      </c>
      <c r="F29" s="137">
        <v>3.0</v>
      </c>
      <c r="G29" s="105" t="str">
        <f>IFERROR(__xludf.DUMMYFUNCTION("SPARKLINE(F29,{""charttype"",""bar"";""max"",3;""min"",1;""color1"",IF(F29=3,""#4078DD"",IF(F29=2,""#9CB7E9"",""#dddddd""))})"),"")</f>
        <v/>
      </c>
      <c r="H29" s="105">
        <v>2.0</v>
      </c>
      <c r="I29" s="172" t="str">
        <f>IFERROR(__xludf.DUMMYFUNCTION("SPARKLINE(H29,{""charttype"",""bar"";""max"",3;""min"",1;""color1"",IF(H29=3,""#4078DD"",IF(H29=2,""#9CB7E9"",""#CED9EF""))})"),"")</f>
        <v/>
      </c>
      <c r="J29" s="105">
        <f t="shared" si="11"/>
        <v>2</v>
      </c>
      <c r="K29" s="45">
        <f t="shared" si="12"/>
        <v>5</v>
      </c>
      <c r="L29" s="105">
        <v>8.0</v>
      </c>
      <c r="M29" s="49" t="str">
        <f>IFERROR(__xludf.DUMMYFUNCTION("IF(A29=FALSE,SPARKLINE(K29:L29,{""charttype"",""bar"";""max"",8;""min"",0;""color1"",IF(K29&gt;=5,""green"",IF(K29&lt;=3,""orange"",""#C9C21D""));""color2"",""#eeeeee""}),""Done ✓"")"),"")</f>
        <v/>
      </c>
      <c r="N29" s="45"/>
      <c r="O29" s="45"/>
      <c r="P29" s="45"/>
      <c r="Q29" s="45"/>
      <c r="R29" s="45"/>
      <c r="S29" s="45"/>
      <c r="T29" s="45"/>
      <c r="U29" s="45"/>
      <c r="V29" s="45"/>
      <c r="W29" s="45"/>
      <c r="X29" s="45"/>
      <c r="Y29" s="45"/>
      <c r="Z29" s="45"/>
      <c r="AA29" s="45"/>
      <c r="AB29" s="45"/>
      <c r="AC29" s="45"/>
      <c r="AD29" s="45"/>
      <c r="AE29" s="45"/>
      <c r="AF29" s="45"/>
      <c r="AG29" s="45"/>
      <c r="AH29" s="45"/>
      <c r="AI29" s="45"/>
      <c r="AJ29" s="45"/>
    </row>
    <row r="30">
      <c r="A30" s="105" t="b">
        <v>0</v>
      </c>
      <c r="B30" s="141" t="s">
        <v>306</v>
      </c>
      <c r="C30" s="135" t="s">
        <v>32</v>
      </c>
      <c r="D30" s="136" t="s">
        <v>49</v>
      </c>
      <c r="E30" s="105">
        <f t="shared" si="10"/>
        <v>1</v>
      </c>
      <c r="F30" s="137">
        <v>3.0</v>
      </c>
      <c r="G30" s="105" t="str">
        <f>IFERROR(__xludf.DUMMYFUNCTION("SPARKLINE(F30,{""charttype"",""bar"";""max"",3;""min"",1;""color1"",IF(F30=3,""#4078DD"",IF(F30=2,""#9CB7E9"",""#dddddd""))})"),"")</f>
        <v/>
      </c>
      <c r="H30" s="105">
        <v>1.0</v>
      </c>
      <c r="I30" s="172" t="str">
        <f>IFERROR(__xludf.DUMMYFUNCTION("SPARKLINE(H30,{""charttype"",""bar"";""max"",3;""min"",1;""color1"",IF(H30=3,""#4078DD"",IF(H30=2,""#9CB7E9"",""#CED9EF""))})"),"")</f>
        <v/>
      </c>
      <c r="J30" s="105">
        <f t="shared" si="11"/>
        <v>3</v>
      </c>
      <c r="K30" s="45">
        <f t="shared" si="12"/>
        <v>6</v>
      </c>
      <c r="L30" s="105">
        <v>8.0</v>
      </c>
      <c r="M30" s="49" t="str">
        <f>IFERROR(__xludf.DUMMYFUNCTION("IF(A30=FALSE,SPARKLINE(K30:L30,{""charttype"",""bar"";""max"",8;""min"",0;""color1"",IF(K30&gt;=5,""green"",IF(K30&lt;=3,""orange"",""#C9C21D""));""color2"",""#eeeeee""}),""Done ✓"")"),"")</f>
        <v/>
      </c>
      <c r="N30" s="45"/>
      <c r="O30" s="45"/>
      <c r="P30" s="45"/>
      <c r="Q30" s="45"/>
      <c r="R30" s="45"/>
      <c r="S30" s="45"/>
      <c r="T30" s="45"/>
      <c r="U30" s="45"/>
      <c r="V30" s="45"/>
      <c r="W30" s="45"/>
      <c r="X30" s="45"/>
      <c r="Y30" s="45"/>
      <c r="Z30" s="45"/>
      <c r="AA30" s="45"/>
      <c r="AB30" s="45"/>
      <c r="AC30" s="45"/>
      <c r="AD30" s="45"/>
      <c r="AE30" s="45"/>
      <c r="AF30" s="45"/>
      <c r="AG30" s="45"/>
      <c r="AH30" s="45"/>
      <c r="AI30" s="45"/>
      <c r="AJ30" s="45"/>
    </row>
    <row r="31">
      <c r="A31" s="105" t="b">
        <v>0</v>
      </c>
      <c r="B31" s="143" t="s">
        <v>307</v>
      </c>
      <c r="C31" s="128"/>
      <c r="D31" s="136" t="s">
        <v>42</v>
      </c>
      <c r="E31" s="105">
        <f t="shared" si="10"/>
        <v>1.33</v>
      </c>
      <c r="F31" s="137">
        <v>1.0</v>
      </c>
      <c r="G31" s="105" t="str">
        <f>IFERROR(__xludf.DUMMYFUNCTION("SPARKLINE(F31,{""charttype"",""bar"";""max"",3;""min"",1;""color1"",IF(F31=3,""#4078DD"",IF(F31=2,""#9CB7E9"",""#dddddd""))})"),"")</f>
        <v/>
      </c>
      <c r="H31" s="105">
        <v>2.0</v>
      </c>
      <c r="I31" s="172" t="str">
        <f>IFERROR(__xludf.DUMMYFUNCTION("SPARKLINE(H31,{""charttype"",""bar"";""max"",3;""min"",1;""color1"",IF(H31=3,""#4078DD"",IF(H31=2,""#9CB7E9"",""#CED9EF""))})"),"")</f>
        <v/>
      </c>
      <c r="J31" s="105">
        <f t="shared" si="11"/>
        <v>2</v>
      </c>
      <c r="K31" s="45">
        <f t="shared" si="12"/>
        <v>4</v>
      </c>
      <c r="L31" s="105">
        <v>8.0</v>
      </c>
      <c r="M31" s="49" t="str">
        <f>IFERROR(__xludf.DUMMYFUNCTION("IF(A31=FALSE,SPARKLINE(K31:L31,{""charttype"",""bar"";""max"",8;""min"",0;""color1"",IF(K31&gt;=5,""green"",IF(K31&lt;=3,""orange"",""#C9C21D""));""color2"",""#eeeeee""}),""Done ✓"")"),"")</f>
        <v/>
      </c>
      <c r="N31" s="45"/>
      <c r="O31" s="45"/>
      <c r="P31" s="45"/>
      <c r="Q31" s="45"/>
      <c r="R31" s="45"/>
      <c r="S31" s="45"/>
      <c r="T31" s="45"/>
      <c r="U31" s="45"/>
      <c r="V31" s="45"/>
      <c r="W31" s="45"/>
      <c r="X31" s="45"/>
      <c r="Y31" s="45"/>
      <c r="Z31" s="45"/>
      <c r="AA31" s="45"/>
      <c r="AB31" s="45"/>
      <c r="AC31" s="45"/>
      <c r="AD31" s="45"/>
      <c r="AE31" s="45"/>
      <c r="AF31" s="45"/>
      <c r="AG31" s="45"/>
      <c r="AH31" s="45"/>
      <c r="AI31" s="45"/>
      <c r="AJ31" s="45"/>
    </row>
    <row r="32">
      <c r="A32" s="105" t="b">
        <v>0</v>
      </c>
      <c r="B32" s="141" t="s">
        <v>308</v>
      </c>
      <c r="C32" s="128"/>
      <c r="D32" s="136" t="s">
        <v>42</v>
      </c>
      <c r="E32" s="105">
        <f t="shared" si="10"/>
        <v>1.33</v>
      </c>
      <c r="F32" s="137">
        <v>2.0</v>
      </c>
      <c r="G32" s="105" t="str">
        <f>IFERROR(__xludf.DUMMYFUNCTION("SPARKLINE(F32,{""charttype"",""bar"";""max"",3;""min"",1;""color1"",IF(F32=3,""#4078DD"",IF(F32=2,""#9CB7E9"",""#CED9EF""))})"),"")</f>
        <v/>
      </c>
      <c r="H32" s="105">
        <v>2.0</v>
      </c>
      <c r="I32" s="172" t="str">
        <f>IFERROR(__xludf.DUMMYFUNCTION("SPARKLINE(H32,{""charttype"",""bar"";""max"",3;""min"",1;""color1"",IF(H32=3,""#4078DD"",IF(H32=2,""#9CB7E9"",""#CED9EF""))})"),"")</f>
        <v/>
      </c>
      <c r="J32" s="105">
        <f t="shared" si="11"/>
        <v>2</v>
      </c>
      <c r="K32" s="45">
        <f t="shared" si="12"/>
        <v>5.4</v>
      </c>
      <c r="L32" s="105">
        <v>8.0</v>
      </c>
      <c r="M32" s="49" t="str">
        <f>IFERROR(__xludf.DUMMYFUNCTION("IF(A32=FALSE,SPARKLINE(K32:L32,{""charttype"",""bar"";""max"",8;""min"",0;""color1"",IF(K32&gt;=5,""green"",IF(K32&lt;=3,""orange"",""#C9C21D""));""color2"",""#eeeeee""}),""Done ✓"")"),"")</f>
        <v/>
      </c>
      <c r="N32" s="45"/>
      <c r="O32" s="45"/>
      <c r="P32" s="45"/>
      <c r="Q32" s="45"/>
      <c r="R32" s="45"/>
      <c r="S32" s="45"/>
      <c r="T32" s="45"/>
      <c r="U32" s="45"/>
      <c r="V32" s="45"/>
      <c r="W32" s="45"/>
      <c r="X32" s="45"/>
      <c r="Y32" s="45"/>
      <c r="Z32" s="45"/>
      <c r="AA32" s="45"/>
      <c r="AB32" s="45"/>
      <c r="AC32" s="45"/>
      <c r="AD32" s="45"/>
      <c r="AE32" s="45"/>
      <c r="AF32" s="45"/>
      <c r="AG32" s="45"/>
      <c r="AH32" s="45"/>
      <c r="AI32" s="45"/>
      <c r="AJ32" s="45"/>
    </row>
    <row r="33">
      <c r="A33" s="105" t="b">
        <v>0</v>
      </c>
      <c r="B33" s="141" t="s">
        <v>309</v>
      </c>
      <c r="C33" s="135" t="s">
        <v>32</v>
      </c>
      <c r="D33" s="136" t="s">
        <v>42</v>
      </c>
      <c r="E33" s="105">
        <f t="shared" si="10"/>
        <v>1.33</v>
      </c>
      <c r="F33" s="137">
        <v>2.0</v>
      </c>
      <c r="G33" s="105" t="str">
        <f>IFERROR(__xludf.DUMMYFUNCTION("SPARKLINE(F33,{""charttype"",""bar"";""max"",3;""min"",1;""color1"",IF(F33=3,""#4078DD"",IF(F33=2,""#9CB7E9"",""#CED9EF""))})"),"")</f>
        <v/>
      </c>
      <c r="H33" s="105">
        <v>2.0</v>
      </c>
      <c r="I33" s="172" t="str">
        <f>IFERROR(__xludf.DUMMYFUNCTION("SPARKLINE(H33,{""charttype"",""bar"";""max"",3;""min"",1;""color1"",IF(H33=3,""#4078DD"",IF(H33=2,""#9CB7E9"",""#CED9EF""))})"),"")</f>
        <v/>
      </c>
      <c r="J33" s="105">
        <f t="shared" si="11"/>
        <v>2</v>
      </c>
      <c r="K33" s="45">
        <f t="shared" si="12"/>
        <v>5.4</v>
      </c>
      <c r="L33" s="105">
        <v>8.0</v>
      </c>
      <c r="M33" s="49" t="str">
        <f>IFERROR(__xludf.DUMMYFUNCTION("IF(A33=FALSE,SPARKLINE(K33:L33,{""charttype"",""bar"";""max"",8;""min"",0;""color1"",IF(K33&gt;=5,""green"",IF(K33&lt;=3,""orange"",""#C9C21D""));""color2"",""#eeeeee""}),""Done ✓"")"),"")</f>
        <v/>
      </c>
      <c r="N33" s="45"/>
      <c r="O33" s="45"/>
      <c r="P33" s="45"/>
      <c r="Q33" s="45"/>
      <c r="R33" s="45"/>
      <c r="S33" s="45"/>
      <c r="T33" s="45"/>
      <c r="U33" s="45"/>
      <c r="V33" s="45"/>
      <c r="W33" s="45"/>
      <c r="X33" s="45"/>
      <c r="Y33" s="45"/>
      <c r="Z33" s="45"/>
      <c r="AA33" s="45"/>
      <c r="AB33" s="45"/>
      <c r="AC33" s="45"/>
      <c r="AD33" s="45"/>
      <c r="AE33" s="45"/>
      <c r="AF33" s="45"/>
      <c r="AG33" s="45"/>
      <c r="AH33" s="45"/>
      <c r="AI33" s="45"/>
      <c r="AJ33" s="45"/>
    </row>
    <row r="34">
      <c r="A34" s="105" t="b">
        <v>0</v>
      </c>
      <c r="B34" s="143" t="s">
        <v>310</v>
      </c>
      <c r="C34" s="135" t="s">
        <v>32</v>
      </c>
      <c r="D34" s="136" t="s">
        <v>42</v>
      </c>
      <c r="E34" s="105">
        <f t="shared" si="10"/>
        <v>1.33</v>
      </c>
      <c r="F34" s="137">
        <v>3.0</v>
      </c>
      <c r="G34" s="105" t="str">
        <f>IFERROR(__xludf.DUMMYFUNCTION("SPARKLINE(F34,{""charttype"",""bar"";""max"",3;""min"",1;""color1"",IF(F34=3,""#4078DD"",IF(F34=2,""#9CB7E9"",""#dddddd""))})"),"")</f>
        <v/>
      </c>
      <c r="H34" s="105">
        <v>1.0</v>
      </c>
      <c r="I34" s="172" t="str">
        <f>IFERROR(__xludf.DUMMYFUNCTION("SPARKLINE(H34,{""charttype"",""bar"";""max"",3;""min"",1;""color1"",IF(H34=3,""#4078DD"",IF(H34=2,""#9CB7E9"",""#CED9EF""))})"),"")</f>
        <v/>
      </c>
      <c r="J34" s="105">
        <f t="shared" si="11"/>
        <v>3</v>
      </c>
      <c r="K34" s="45">
        <f t="shared" si="12"/>
        <v>8</v>
      </c>
      <c r="L34" s="105">
        <v>8.0</v>
      </c>
      <c r="M34" s="49" t="str">
        <f>IFERROR(__xludf.DUMMYFUNCTION("IF(A34=FALSE,SPARKLINE(K34:L34,{""charttype"",""bar"";""max"",8;""min"",0;""color1"",IF(K34&gt;=5,""green"",IF(K34&lt;=3,""orange"",""#C9C21D""));""color2"",""#eeeeee""}),""Done ✓"")"),"")</f>
        <v/>
      </c>
      <c r="N34" s="45"/>
      <c r="O34" s="45"/>
      <c r="P34" s="45"/>
      <c r="Q34" s="45"/>
      <c r="R34" s="45"/>
      <c r="S34" s="45"/>
      <c r="T34" s="45"/>
      <c r="U34" s="45"/>
      <c r="V34" s="45"/>
      <c r="W34" s="45"/>
      <c r="X34" s="45"/>
      <c r="Y34" s="45"/>
      <c r="Z34" s="45"/>
      <c r="AA34" s="45"/>
      <c r="AB34" s="45"/>
      <c r="AC34" s="45"/>
      <c r="AD34" s="45"/>
      <c r="AE34" s="45"/>
      <c r="AF34" s="45"/>
      <c r="AG34" s="45"/>
      <c r="AH34" s="45"/>
      <c r="AI34" s="45"/>
      <c r="AJ34" s="45"/>
    </row>
    <row r="35">
      <c r="A35" s="105" t="b">
        <v>0</v>
      </c>
      <c r="B35" s="142" t="s">
        <v>311</v>
      </c>
      <c r="C35" s="128"/>
      <c r="D35" s="136" t="s">
        <v>42</v>
      </c>
      <c r="E35" s="105">
        <f t="shared" si="10"/>
        <v>1.33</v>
      </c>
      <c r="F35" s="137">
        <v>3.0</v>
      </c>
      <c r="G35" s="105" t="str">
        <f>IFERROR(__xludf.DUMMYFUNCTION("SPARKLINE(F35,{""charttype"",""bar"";""max"",3;""min"",1;""color1"",IF(F35=3,""#4078DD"",IF(F35=2,""#9CB7E9"",""#dddddd""))})"),"")</f>
        <v/>
      </c>
      <c r="H35" s="105">
        <v>1.0</v>
      </c>
      <c r="I35" s="172" t="str">
        <f>IFERROR(__xludf.DUMMYFUNCTION("SPARKLINE(H35,{""charttype"",""bar"";""max"",3;""min"",1;""color1"",IF(H35=3,""#4078DD"",IF(H35=2,""#9CB7E9"",""#CED9EF""))})"),"")</f>
        <v/>
      </c>
      <c r="J35" s="105">
        <f t="shared" si="11"/>
        <v>3</v>
      </c>
      <c r="K35" s="45">
        <f t="shared" si="12"/>
        <v>8</v>
      </c>
      <c r="L35" s="105">
        <v>8.0</v>
      </c>
      <c r="M35" s="49" t="str">
        <f>IFERROR(__xludf.DUMMYFUNCTION("IF(A35=FALSE,SPARKLINE(K35:L35,{""charttype"",""bar"";""max"",8;""min"",0;""color1"",IF(K35&gt;=5,""green"",IF(K35&lt;=3,""orange"",""#C9C21D""));""color2"",""#eeeeee""}),""Done ✓"")"),"")</f>
        <v/>
      </c>
      <c r="N35" s="45"/>
      <c r="O35" s="45"/>
      <c r="P35" s="45"/>
      <c r="Q35" s="45"/>
      <c r="R35" s="45"/>
      <c r="S35" s="45"/>
      <c r="T35" s="45"/>
      <c r="U35" s="45"/>
      <c r="V35" s="45"/>
      <c r="W35" s="45"/>
      <c r="X35" s="45"/>
      <c r="Y35" s="45"/>
      <c r="Z35" s="45"/>
      <c r="AA35" s="45"/>
      <c r="AB35" s="45"/>
      <c r="AC35" s="45"/>
      <c r="AD35" s="45"/>
      <c r="AE35" s="45"/>
      <c r="AF35" s="45"/>
      <c r="AG35" s="45"/>
      <c r="AH35" s="45"/>
      <c r="AI35" s="45"/>
      <c r="AJ35" s="45"/>
    </row>
    <row r="36">
      <c r="A36" s="105" t="b">
        <v>0</v>
      </c>
      <c r="B36" s="141" t="s">
        <v>312</v>
      </c>
      <c r="C36" s="135" t="s">
        <v>32</v>
      </c>
      <c r="D36" s="136" t="s">
        <v>42</v>
      </c>
      <c r="E36" s="105">
        <f t="shared" si="10"/>
        <v>1.33</v>
      </c>
      <c r="F36" s="137">
        <v>3.0</v>
      </c>
      <c r="G36" s="105" t="str">
        <f>IFERROR(__xludf.DUMMYFUNCTION("SPARKLINE(F36,{""charttype"",""bar"";""max"",3;""min"",1;""color1"",IF(F36=3,""#4078DD"",IF(F36=2,""#9CB7E9"",""#CED9EF""))})"),"")</f>
        <v/>
      </c>
      <c r="H36" s="105">
        <v>1.0</v>
      </c>
      <c r="I36" s="172" t="str">
        <f>IFERROR(__xludf.DUMMYFUNCTION("SPARKLINE(H36,{""charttype"",""bar"";""max"",3;""min"",1;""color1"",IF(H36=3,""#4078DD"",IF(H36=2,""#9CB7E9"",""#CED9EF""))})"),"")</f>
        <v/>
      </c>
      <c r="J36" s="105">
        <f t="shared" si="11"/>
        <v>3</v>
      </c>
      <c r="K36" s="45">
        <f t="shared" si="12"/>
        <v>8</v>
      </c>
      <c r="L36" s="105">
        <v>8.0</v>
      </c>
      <c r="M36" s="49" t="str">
        <f>IFERROR(__xludf.DUMMYFUNCTION("IF(A36=FALSE,SPARKLINE(K36:L36,{""charttype"",""bar"";""max"",8;""min"",0;""color1"",IF(K36&gt;=5,""green"",IF(K36&lt;=3,""orange"",""#C9C21D""));""color2"",""#eeeeee""}),""Done ✓"")"),"")</f>
        <v/>
      </c>
      <c r="N36" s="45"/>
      <c r="O36" s="45"/>
      <c r="P36" s="45"/>
      <c r="Q36" s="45"/>
      <c r="R36" s="45"/>
      <c r="S36" s="45"/>
      <c r="T36" s="45"/>
      <c r="U36" s="45"/>
      <c r="V36" s="45"/>
      <c r="W36" s="45"/>
      <c r="X36" s="45"/>
      <c r="Y36" s="45"/>
      <c r="Z36" s="45"/>
      <c r="AA36" s="45"/>
      <c r="AB36" s="45"/>
      <c r="AC36" s="45"/>
      <c r="AD36" s="45"/>
      <c r="AE36" s="45"/>
      <c r="AF36" s="45"/>
      <c r="AG36" s="45"/>
      <c r="AH36" s="45"/>
      <c r="AI36" s="45"/>
      <c r="AJ36" s="45"/>
    </row>
    <row r="37">
      <c r="A37" s="105" t="b">
        <v>0</v>
      </c>
      <c r="B37" s="44" t="s">
        <v>313</v>
      </c>
      <c r="C37" s="128"/>
      <c r="D37" s="136" t="s">
        <v>42</v>
      </c>
      <c r="E37" s="105">
        <f t="shared" si="10"/>
        <v>1.33</v>
      </c>
      <c r="F37" s="137">
        <v>2.0</v>
      </c>
      <c r="G37" s="105" t="str">
        <f>IFERROR(__xludf.DUMMYFUNCTION("SPARKLINE(F37,{""charttype"",""bar"";""max"",3;""min"",1;""color1"",IF(F37=3,""#4078DD"",IF(F37=2,""#9CB7E9"",""#CED9EF""))})"),"")</f>
        <v/>
      </c>
      <c r="H37" s="105">
        <v>3.0</v>
      </c>
      <c r="I37" s="172" t="str">
        <f>IFERROR(__xludf.DUMMYFUNCTION("SPARKLINE(H37,{""charttype"",""bar"";""max"",3;""min"",1;""color1"",IF(H37=3,""#4078DD"",IF(H37=2,""#9CB7E9"",""#CED9EF""))})"),"")</f>
        <v/>
      </c>
      <c r="J37" s="105">
        <f t="shared" si="11"/>
        <v>1</v>
      </c>
      <c r="K37" s="45">
        <f t="shared" si="12"/>
        <v>4</v>
      </c>
      <c r="L37" s="105">
        <v>8.0</v>
      </c>
      <c r="M37" s="49" t="str">
        <f>IFERROR(__xludf.DUMMYFUNCTION("IF(A37=FALSE,SPARKLINE(K37:L37,{""charttype"",""bar"";""max"",8;""min"",0;""color1"",IF(K37&gt;=5,""green"",IF(K37&lt;=3,""orange"",""#C9C21D""));""color2"",""#eeeeee""}),""Done ✓"")"),"")</f>
        <v/>
      </c>
      <c r="N37" s="45"/>
      <c r="O37" s="45"/>
      <c r="P37" s="45"/>
      <c r="Q37" s="45"/>
      <c r="R37" s="45"/>
      <c r="S37" s="45"/>
      <c r="T37" s="45"/>
      <c r="U37" s="45"/>
      <c r="V37" s="45"/>
      <c r="W37" s="45"/>
      <c r="X37" s="45"/>
      <c r="Y37" s="45"/>
      <c r="Z37" s="45"/>
      <c r="AA37" s="45"/>
      <c r="AB37" s="45"/>
      <c r="AC37" s="45"/>
      <c r="AD37" s="45"/>
      <c r="AE37" s="45"/>
      <c r="AF37" s="45"/>
      <c r="AG37" s="45"/>
      <c r="AH37" s="45"/>
      <c r="AI37" s="45"/>
      <c r="AJ37" s="45"/>
    </row>
    <row r="38">
      <c r="A38" s="105" t="b">
        <v>0</v>
      </c>
      <c r="B38" s="143" t="s">
        <v>314</v>
      </c>
      <c r="C38" s="135" t="s">
        <v>32</v>
      </c>
      <c r="D38" s="136" t="s">
        <v>42</v>
      </c>
      <c r="E38" s="105">
        <f t="shared" si="10"/>
        <v>1.33</v>
      </c>
      <c r="F38" s="137">
        <v>3.0</v>
      </c>
      <c r="G38" s="105" t="str">
        <f>IFERROR(__xludf.DUMMYFUNCTION("SPARKLINE(F38,{""charttype"",""bar"";""max"",3;""min"",1;""color1"",IF(F38=3,""#4078DD"",IF(F38=2,""#9CB7E9"",""#dddddd""))})"),"")</f>
        <v/>
      </c>
      <c r="H38" s="105">
        <v>2.0</v>
      </c>
      <c r="I38" s="172" t="str">
        <f>IFERROR(__xludf.DUMMYFUNCTION("SPARKLINE(H38,{""charttype"",""bar"";""max"",3;""min"",1;""color1"",IF(H38=3,""#4078DD"",IF(H38=2,""#9CB7E9"",""#CED9EF""))})"),"")</f>
        <v/>
      </c>
      <c r="J38" s="105">
        <f t="shared" si="11"/>
        <v>2</v>
      </c>
      <c r="K38" s="45">
        <f t="shared" si="12"/>
        <v>6.7</v>
      </c>
      <c r="L38" s="105">
        <v>8.0</v>
      </c>
      <c r="M38" s="49" t="str">
        <f>IFERROR(__xludf.DUMMYFUNCTION("IF(A38=FALSE,SPARKLINE(K38:L38,{""charttype"",""bar"";""max"",8;""min"",0;""color1"",IF(K38&gt;=5,""green"",IF(K38&lt;=3,""orange"",""#C9C21D""));""color2"",""#eeeeee""}),""Done ✓"")"),"")</f>
        <v/>
      </c>
      <c r="N38" s="45"/>
      <c r="O38" s="45"/>
      <c r="P38" s="45"/>
      <c r="Q38" s="45"/>
      <c r="R38" s="45"/>
      <c r="S38" s="45"/>
      <c r="T38" s="45"/>
      <c r="U38" s="45"/>
      <c r="V38" s="45"/>
      <c r="W38" s="45"/>
      <c r="X38" s="45"/>
      <c r="Y38" s="45"/>
      <c r="Z38" s="45"/>
      <c r="AA38" s="45"/>
      <c r="AB38" s="45"/>
      <c r="AC38" s="45"/>
      <c r="AD38" s="45"/>
      <c r="AE38" s="45"/>
      <c r="AF38" s="45"/>
      <c r="AG38" s="45"/>
      <c r="AH38" s="45"/>
      <c r="AI38" s="45"/>
      <c r="AJ38" s="45"/>
    </row>
    <row r="39">
      <c r="A39" s="105" t="b">
        <v>0</v>
      </c>
      <c r="B39" s="143" t="s">
        <v>315</v>
      </c>
      <c r="C39" s="128"/>
      <c r="D39" s="136" t="s">
        <v>42</v>
      </c>
      <c r="E39" s="105">
        <f t="shared" si="10"/>
        <v>1.33</v>
      </c>
      <c r="F39" s="137">
        <v>3.0</v>
      </c>
      <c r="G39" s="105" t="str">
        <f>IFERROR(__xludf.DUMMYFUNCTION("SPARKLINE(F39,{""charttype"",""bar"";""max"",3;""min"",1;""color1"",IF(F39=3,""#4078DD"",IF(F39=2,""#9CB7E9"",""#dddddd""))})"),"")</f>
        <v/>
      </c>
      <c r="H39" s="105">
        <v>2.0</v>
      </c>
      <c r="I39" s="172" t="str">
        <f>IFERROR(__xludf.DUMMYFUNCTION("SPARKLINE(H39,{""charttype"",""bar"";""max"",3;""min"",1;""color1"",IF(H39=3,""#4078DD"",IF(H39=2,""#9CB7E9"",""#CED9EF""))})"),"")</f>
        <v/>
      </c>
      <c r="J39" s="105">
        <f t="shared" si="11"/>
        <v>2</v>
      </c>
      <c r="K39" s="45">
        <f t="shared" si="12"/>
        <v>6.7</v>
      </c>
      <c r="L39" s="105">
        <v>8.0</v>
      </c>
      <c r="M39" s="49" t="str">
        <f>IFERROR(__xludf.DUMMYFUNCTION("IF(A39=FALSE,SPARKLINE(K39:L39,{""charttype"",""bar"";""max"",8;""min"",0;""color1"",IF(K39&gt;=5,""green"",IF(K39&lt;=3,""orange"",""#C9C21D""));""color2"",""#eeeeee""}),""Done ✓"")"),"")</f>
        <v/>
      </c>
      <c r="N39" s="45"/>
      <c r="O39" s="45"/>
      <c r="P39" s="45"/>
      <c r="Q39" s="45"/>
      <c r="R39" s="45"/>
      <c r="S39" s="45"/>
      <c r="T39" s="45"/>
      <c r="U39" s="45"/>
      <c r="V39" s="45"/>
      <c r="W39" s="45"/>
      <c r="X39" s="45"/>
      <c r="Y39" s="45"/>
      <c r="Z39" s="45"/>
      <c r="AA39" s="45"/>
      <c r="AB39" s="45"/>
      <c r="AC39" s="45"/>
      <c r="AD39" s="45"/>
      <c r="AE39" s="45"/>
      <c r="AF39" s="45"/>
      <c r="AG39" s="45"/>
      <c r="AH39" s="45"/>
      <c r="AI39" s="45"/>
      <c r="AJ39" s="45"/>
    </row>
    <row r="40">
      <c r="A40" s="105" t="b">
        <v>0</v>
      </c>
      <c r="B40" s="142" t="s">
        <v>316</v>
      </c>
      <c r="C40" s="135" t="s">
        <v>32</v>
      </c>
      <c r="D40" s="136" t="s">
        <v>42</v>
      </c>
      <c r="E40" s="105">
        <f t="shared" si="10"/>
        <v>1.33</v>
      </c>
      <c r="F40" s="137">
        <v>3.0</v>
      </c>
      <c r="G40" s="105" t="str">
        <f>IFERROR(__xludf.DUMMYFUNCTION("SPARKLINE(F40,{""charttype"",""bar"";""max"",3;""min"",1;""color1"",IF(F40=3,""#4078DD"",IF(F40=2,""#9CB7E9"",""#CED9EF""))})"),"")</f>
        <v/>
      </c>
      <c r="H40" s="105">
        <v>2.0</v>
      </c>
      <c r="I40" s="172" t="str">
        <f>IFERROR(__xludf.DUMMYFUNCTION("SPARKLINE(H40,{""charttype"",""bar"";""max"",3;""min"",1;""color1"",IF(H40=3,""#4078DD"",IF(H40=2,""#9CB7E9"",""#CED9EF""))})"),"")</f>
        <v/>
      </c>
      <c r="J40" s="105">
        <f t="shared" si="11"/>
        <v>2</v>
      </c>
      <c r="K40" s="45">
        <f t="shared" si="12"/>
        <v>6.7</v>
      </c>
      <c r="L40" s="105">
        <v>8.0</v>
      </c>
      <c r="M40" s="49" t="str">
        <f>IFERROR(__xludf.DUMMYFUNCTION("IF(A40=FALSE,SPARKLINE(K40:L40,{""charttype"",""bar"";""max"",8;""min"",0;""color1"",IF(K40&gt;=5,""green"",IF(K40&lt;=3,""orange"",""#C9C21D""));""color2"",""#eeeeee""}),""Done ✓"")"),"")</f>
        <v/>
      </c>
      <c r="N40" s="45"/>
      <c r="O40" s="45"/>
      <c r="P40" s="45"/>
      <c r="Q40" s="45"/>
      <c r="R40" s="45"/>
      <c r="S40" s="45"/>
      <c r="T40" s="45"/>
      <c r="U40" s="45"/>
      <c r="V40" s="45"/>
      <c r="W40" s="45"/>
      <c r="X40" s="45"/>
      <c r="Y40" s="45"/>
      <c r="Z40" s="45"/>
      <c r="AA40" s="45"/>
      <c r="AB40" s="45"/>
      <c r="AC40" s="45"/>
      <c r="AD40" s="45"/>
      <c r="AE40" s="45"/>
      <c r="AF40" s="45"/>
      <c r="AG40" s="45"/>
      <c r="AH40" s="45"/>
      <c r="AI40" s="45"/>
      <c r="AJ40" s="45"/>
    </row>
    <row r="41">
      <c r="A41" s="105" t="b">
        <v>0</v>
      </c>
      <c r="B41" s="143" t="s">
        <v>317</v>
      </c>
      <c r="C41" s="135" t="s">
        <v>32</v>
      </c>
      <c r="D41" s="136" t="s">
        <v>42</v>
      </c>
      <c r="E41" s="105">
        <f t="shared" si="10"/>
        <v>1.33</v>
      </c>
      <c r="F41" s="137">
        <v>3.0</v>
      </c>
      <c r="G41" s="105" t="str">
        <f>IFERROR(__xludf.DUMMYFUNCTION("SPARKLINE(F41,{""charttype"",""bar"";""max"",3;""min"",1;""color1"",IF(F41=3,""#4078DD"",IF(F41=2,""#9CB7E9"",""#CED9EF""))})"),"")</f>
        <v/>
      </c>
      <c r="H41" s="105">
        <v>3.0</v>
      </c>
      <c r="I41" s="172" t="str">
        <f>IFERROR(__xludf.DUMMYFUNCTION("SPARKLINE(H41,{""charttype"",""bar"";""max"",3;""min"",1;""color1"",IF(H41=3,""#4078DD"",IF(H41=2,""#9CB7E9"",""#CED9EF""))})"),"")</f>
        <v/>
      </c>
      <c r="J41" s="105">
        <f t="shared" si="11"/>
        <v>1</v>
      </c>
      <c r="K41" s="45">
        <f t="shared" si="12"/>
        <v>5.4</v>
      </c>
      <c r="L41" s="105">
        <v>8.0</v>
      </c>
      <c r="M41" s="49" t="str">
        <f>IFERROR(__xludf.DUMMYFUNCTION("IF(A41=FALSE,SPARKLINE(K41:L41,{""charttype"",""bar"";""max"",8;""min"",0;""color1"",IF(K41&gt;=5,""green"",IF(K41&lt;=3,""orange"",""#C9C21D""));""color2"",""#eeeeee""}),""Done ✓"")"),"")</f>
        <v/>
      </c>
      <c r="N41" s="45"/>
      <c r="O41" s="45"/>
      <c r="P41" s="45"/>
      <c r="Q41" s="45"/>
      <c r="R41" s="45"/>
      <c r="S41" s="45"/>
      <c r="T41" s="45"/>
      <c r="U41" s="45"/>
      <c r="V41" s="45"/>
      <c r="W41" s="45"/>
      <c r="X41" s="45"/>
      <c r="Y41" s="45"/>
      <c r="Z41" s="45"/>
      <c r="AA41" s="45"/>
      <c r="AB41" s="45"/>
      <c r="AC41" s="45"/>
      <c r="AD41" s="45"/>
      <c r="AE41" s="45"/>
      <c r="AF41" s="45"/>
      <c r="AG41" s="45"/>
      <c r="AH41" s="45"/>
      <c r="AI41" s="45"/>
      <c r="AJ41" s="45"/>
    </row>
    <row r="42">
      <c r="A42" s="105" t="b">
        <v>0</v>
      </c>
      <c r="B42" s="143" t="s">
        <v>318</v>
      </c>
      <c r="C42" s="128"/>
      <c r="D42" s="136" t="s">
        <v>42</v>
      </c>
      <c r="E42" s="105">
        <f t="shared" si="10"/>
        <v>1.33</v>
      </c>
      <c r="F42" s="137">
        <v>3.0</v>
      </c>
      <c r="G42" s="105" t="str">
        <f>IFERROR(__xludf.DUMMYFUNCTION("SPARKLINE(F42,{""charttype"",""bar"";""max"",3;""min"",1;""color1"",IF(F42=3,""#4078DD"",IF(F42=2,""#9CB7E9"",""#dddddd""))})"),"")</f>
        <v/>
      </c>
      <c r="H42" s="105">
        <v>2.0</v>
      </c>
      <c r="I42" s="172" t="str">
        <f>IFERROR(__xludf.DUMMYFUNCTION("SPARKLINE(H42,{""charttype"",""bar"";""max"",3;""min"",1;""color1"",IF(H42=3,""#4078DD"",IF(H42=2,""#9CB7E9"",""#CED9EF""))})"),"")</f>
        <v/>
      </c>
      <c r="J42" s="105">
        <f t="shared" si="11"/>
        <v>2</v>
      </c>
      <c r="K42" s="45">
        <f t="shared" si="12"/>
        <v>6.7</v>
      </c>
      <c r="L42" s="105">
        <v>8.0</v>
      </c>
      <c r="M42" s="49" t="str">
        <f>IFERROR(__xludf.DUMMYFUNCTION("IF(A42=FALSE,SPARKLINE(K42:L42,{""charttype"",""bar"";""max"",8;""min"",0;""color1"",IF(K42&gt;=5,""green"",IF(K42&lt;=3,""orange"",""#C9C21D""));""color2"",""#eeeeee""}),""Done ✓"")"),"")</f>
        <v/>
      </c>
      <c r="N42" s="45"/>
      <c r="O42" s="45"/>
      <c r="P42" s="45"/>
      <c r="Q42" s="45"/>
      <c r="R42" s="45"/>
      <c r="S42" s="45"/>
      <c r="T42" s="45"/>
      <c r="U42" s="45"/>
      <c r="V42" s="45"/>
      <c r="W42" s="45"/>
      <c r="X42" s="45"/>
      <c r="Y42" s="45"/>
      <c r="Z42" s="45"/>
      <c r="AA42" s="45"/>
      <c r="AB42" s="45"/>
      <c r="AC42" s="45"/>
      <c r="AD42" s="45"/>
      <c r="AE42" s="45"/>
      <c r="AF42" s="45"/>
      <c r="AG42" s="45"/>
      <c r="AH42" s="45"/>
      <c r="AI42" s="45"/>
      <c r="AJ42" s="45"/>
    </row>
    <row r="43">
      <c r="A43" s="105" t="b">
        <v>0</v>
      </c>
      <c r="B43" s="143" t="s">
        <v>319</v>
      </c>
      <c r="C43" s="128"/>
      <c r="D43" s="136" t="s">
        <v>49</v>
      </c>
      <c r="E43" s="105">
        <f t="shared" si="10"/>
        <v>1</v>
      </c>
      <c r="F43" s="137">
        <v>2.0</v>
      </c>
      <c r="G43" s="105" t="str">
        <f>IFERROR(__xludf.DUMMYFUNCTION("SPARKLINE(F43,{""charttype"",""bar"";""max"",3;""min"",1;""color1"",IF(F43=3,""#4078DD"",IF(F43=2,""#9CB7E9"",""#dddddd""))})"),"")</f>
        <v/>
      </c>
      <c r="H43" s="105">
        <v>2.0</v>
      </c>
      <c r="I43" s="172" t="str">
        <f>IFERROR(__xludf.DUMMYFUNCTION("SPARKLINE(H43,{""charttype"",""bar"";""max"",3;""min"",1;""color1"",IF(H43=3,""#4078DD"",IF(H43=2,""#9CB7E9"",""#CED9EF""))})"),"")</f>
        <v/>
      </c>
      <c r="J43" s="105">
        <f t="shared" si="11"/>
        <v>2</v>
      </c>
      <c r="K43" s="45">
        <f t="shared" si="12"/>
        <v>4</v>
      </c>
      <c r="L43" s="105">
        <v>8.0</v>
      </c>
      <c r="M43" s="49" t="str">
        <f>IFERROR(__xludf.DUMMYFUNCTION("IF(A43=FALSE,SPARKLINE(K43:L43,{""charttype"",""bar"";""max"",8;""min"",0;""color1"",IF(K43&gt;=5,""green"",IF(K43&lt;=3,""orange"",""#C9C21D""));""color2"",""#eeeeee""}),""Done ✓"")"),"")</f>
        <v/>
      </c>
      <c r="N43" s="45"/>
      <c r="O43" s="45"/>
      <c r="P43" s="45"/>
      <c r="Q43" s="45"/>
      <c r="R43" s="45"/>
      <c r="S43" s="45"/>
      <c r="T43" s="45"/>
      <c r="U43" s="45"/>
      <c r="V43" s="45"/>
      <c r="W43" s="45"/>
      <c r="X43" s="45"/>
      <c r="Y43" s="45"/>
      <c r="Z43" s="45"/>
      <c r="AA43" s="45"/>
      <c r="AB43" s="45"/>
      <c r="AC43" s="45"/>
      <c r="AD43" s="45"/>
      <c r="AE43" s="45"/>
      <c r="AF43" s="45"/>
      <c r="AG43" s="45"/>
      <c r="AH43" s="45"/>
      <c r="AI43" s="45"/>
      <c r="AJ43" s="45"/>
    </row>
    <row r="44">
      <c r="A44" s="45"/>
      <c r="B44" s="109"/>
      <c r="D44" s="45"/>
      <c r="E44" s="137"/>
      <c r="F44" s="105"/>
      <c r="G44" s="45"/>
      <c r="H44" s="45"/>
      <c r="I44" s="45"/>
      <c r="J44" s="45"/>
      <c r="K44" s="49"/>
      <c r="L44" s="49"/>
      <c r="M44" s="10"/>
      <c r="N44" s="45"/>
      <c r="O44" s="45"/>
      <c r="P44" s="45"/>
      <c r="Q44" s="45"/>
      <c r="R44" s="45"/>
      <c r="S44" s="45"/>
      <c r="T44" s="45"/>
      <c r="U44" s="45"/>
      <c r="V44" s="45"/>
      <c r="W44" s="45"/>
      <c r="X44" s="45"/>
      <c r="Y44" s="45"/>
      <c r="Z44" s="45"/>
      <c r="AA44" s="45"/>
      <c r="AB44" s="45"/>
      <c r="AC44" s="45"/>
      <c r="AD44" s="45"/>
      <c r="AE44" s="45"/>
      <c r="AF44" s="45"/>
      <c r="AG44" s="45"/>
      <c r="AH44" s="45"/>
      <c r="AI44" s="45"/>
    </row>
    <row r="45">
      <c r="A45" s="45"/>
      <c r="B45" s="109"/>
      <c r="D45" s="45"/>
      <c r="E45" s="137"/>
      <c r="F45" s="105"/>
      <c r="G45" s="45"/>
      <c r="H45" s="45"/>
      <c r="I45" s="45"/>
      <c r="J45" s="45"/>
      <c r="K45" s="49"/>
      <c r="L45" s="49"/>
      <c r="M45" s="45"/>
      <c r="N45" s="45"/>
      <c r="O45" s="45"/>
      <c r="P45" s="45"/>
      <c r="Q45" s="45"/>
      <c r="R45" s="45"/>
      <c r="S45" s="45"/>
      <c r="T45" s="45"/>
      <c r="U45" s="45"/>
      <c r="V45" s="45"/>
      <c r="W45" s="45"/>
      <c r="X45" s="45"/>
      <c r="Y45" s="45"/>
      <c r="Z45" s="45"/>
      <c r="AA45" s="45"/>
      <c r="AB45" s="45"/>
      <c r="AC45" s="45"/>
      <c r="AD45" s="45"/>
      <c r="AE45" s="45"/>
      <c r="AF45" s="45"/>
      <c r="AG45" s="45"/>
      <c r="AH45" s="45"/>
      <c r="AI45" s="45"/>
    </row>
    <row r="46">
      <c r="A46" s="45"/>
      <c r="B46" s="109"/>
      <c r="D46" s="45"/>
      <c r="E46" s="137"/>
      <c r="F46" s="105"/>
      <c r="G46" s="45"/>
      <c r="H46" s="45"/>
      <c r="I46" s="45"/>
      <c r="J46" s="45"/>
      <c r="K46" s="49"/>
      <c r="L46" s="49"/>
      <c r="M46" s="45"/>
      <c r="N46" s="45"/>
      <c r="O46" s="45"/>
      <c r="P46" s="45"/>
      <c r="Q46" s="45"/>
      <c r="R46" s="45"/>
      <c r="S46" s="45"/>
      <c r="T46" s="45"/>
      <c r="U46" s="45"/>
      <c r="V46" s="45"/>
      <c r="W46" s="45"/>
      <c r="X46" s="45"/>
      <c r="Y46" s="45"/>
      <c r="Z46" s="45"/>
      <c r="AA46" s="45"/>
      <c r="AB46" s="45"/>
      <c r="AC46" s="45"/>
      <c r="AD46" s="45"/>
      <c r="AE46" s="45"/>
      <c r="AF46" s="45"/>
      <c r="AG46" s="45"/>
      <c r="AH46" s="45"/>
      <c r="AI46" s="45"/>
    </row>
    <row r="47">
      <c r="A47" s="45"/>
      <c r="B47" s="109"/>
      <c r="D47" s="45"/>
      <c r="E47" s="137"/>
      <c r="F47" s="105"/>
      <c r="G47" s="45"/>
      <c r="H47" s="45"/>
      <c r="I47" s="45"/>
      <c r="J47" s="45"/>
      <c r="K47" s="49"/>
      <c r="L47" s="49"/>
      <c r="M47" s="45"/>
      <c r="N47" s="45"/>
      <c r="O47" s="45"/>
      <c r="P47" s="45"/>
      <c r="Q47" s="45"/>
      <c r="R47" s="45"/>
      <c r="S47" s="45"/>
      <c r="T47" s="45"/>
      <c r="U47" s="45"/>
      <c r="V47" s="45"/>
      <c r="W47" s="45"/>
      <c r="X47" s="45"/>
      <c r="Y47" s="45"/>
      <c r="Z47" s="45"/>
      <c r="AA47" s="45"/>
      <c r="AB47" s="45"/>
      <c r="AC47" s="45"/>
      <c r="AD47" s="45"/>
      <c r="AE47" s="45"/>
      <c r="AF47" s="45"/>
      <c r="AG47" s="45"/>
      <c r="AH47" s="45"/>
      <c r="AI47" s="45"/>
    </row>
    <row r="48">
      <c r="A48" s="45"/>
      <c r="B48" s="109"/>
      <c r="D48" s="45"/>
      <c r="E48" s="137"/>
      <c r="F48" s="105"/>
      <c r="G48" s="45"/>
      <c r="H48" s="45"/>
      <c r="I48" s="45"/>
      <c r="J48" s="45"/>
      <c r="K48" s="49"/>
      <c r="L48" s="49"/>
      <c r="M48" s="45"/>
      <c r="N48" s="45"/>
      <c r="O48" s="45"/>
      <c r="P48" s="45"/>
      <c r="Q48" s="45"/>
      <c r="R48" s="45"/>
      <c r="S48" s="45"/>
      <c r="T48" s="45"/>
      <c r="U48" s="45"/>
      <c r="V48" s="45"/>
      <c r="W48" s="45"/>
      <c r="X48" s="45"/>
      <c r="Y48" s="45"/>
      <c r="Z48" s="45"/>
      <c r="AA48" s="45"/>
      <c r="AB48" s="45"/>
      <c r="AC48" s="45"/>
      <c r="AD48" s="45"/>
      <c r="AE48" s="45"/>
      <c r="AF48" s="45"/>
      <c r="AG48" s="45"/>
      <c r="AH48" s="45"/>
      <c r="AI48" s="45"/>
    </row>
    <row r="49">
      <c r="A49" s="45"/>
      <c r="B49" s="109"/>
      <c r="D49" s="45"/>
      <c r="E49" s="137"/>
      <c r="F49" s="105"/>
      <c r="G49" s="45"/>
      <c r="H49" s="45"/>
      <c r="I49" s="45"/>
      <c r="J49" s="45"/>
      <c r="K49" s="49"/>
      <c r="L49" s="49"/>
      <c r="M49" s="45"/>
      <c r="N49" s="45"/>
      <c r="O49" s="45"/>
      <c r="P49" s="45"/>
      <c r="Q49" s="45"/>
      <c r="R49" s="45"/>
      <c r="S49" s="45"/>
      <c r="T49" s="45"/>
      <c r="U49" s="45"/>
      <c r="V49" s="45"/>
      <c r="W49" s="45"/>
      <c r="X49" s="45"/>
      <c r="Y49" s="45"/>
      <c r="Z49" s="45"/>
      <c r="AA49" s="45"/>
      <c r="AB49" s="45"/>
      <c r="AC49" s="45"/>
      <c r="AD49" s="45"/>
      <c r="AE49" s="45"/>
      <c r="AF49" s="45"/>
      <c r="AG49" s="45"/>
      <c r="AH49" s="45"/>
      <c r="AI49" s="45"/>
    </row>
    <row r="50">
      <c r="A50" s="45"/>
      <c r="B50" s="109"/>
      <c r="D50" s="45"/>
      <c r="E50" s="137"/>
      <c r="F50" s="105"/>
      <c r="G50" s="45"/>
      <c r="H50" s="45"/>
      <c r="I50" s="45"/>
      <c r="J50" s="45"/>
      <c r="K50" s="49"/>
      <c r="L50" s="49"/>
      <c r="M50" s="45"/>
      <c r="N50" s="45"/>
      <c r="O50" s="45"/>
      <c r="P50" s="45"/>
      <c r="Q50" s="45"/>
      <c r="R50" s="45"/>
      <c r="S50" s="45"/>
      <c r="T50" s="45"/>
      <c r="U50" s="45"/>
      <c r="V50" s="45"/>
      <c r="W50" s="45"/>
      <c r="X50" s="45"/>
      <c r="Y50" s="45"/>
      <c r="Z50" s="45"/>
      <c r="AA50" s="45"/>
      <c r="AB50" s="45"/>
      <c r="AC50" s="45"/>
      <c r="AD50" s="45"/>
      <c r="AE50" s="45"/>
      <c r="AF50" s="45"/>
      <c r="AG50" s="45"/>
      <c r="AH50" s="45"/>
      <c r="AI50" s="45"/>
    </row>
    <row r="51">
      <c r="A51" s="45"/>
      <c r="B51" s="109"/>
      <c r="D51" s="45"/>
      <c r="E51" s="137"/>
      <c r="F51" s="105"/>
      <c r="G51" s="45"/>
      <c r="H51" s="45"/>
      <c r="I51" s="45"/>
      <c r="J51" s="45"/>
      <c r="K51" s="49"/>
      <c r="L51" s="49"/>
      <c r="M51" s="45"/>
      <c r="N51" s="45"/>
      <c r="O51" s="45"/>
      <c r="P51" s="45"/>
      <c r="Q51" s="45"/>
      <c r="R51" s="45"/>
      <c r="S51" s="45"/>
      <c r="T51" s="45"/>
      <c r="U51" s="45"/>
      <c r="V51" s="45"/>
      <c r="W51" s="45"/>
      <c r="X51" s="45"/>
      <c r="Y51" s="45"/>
      <c r="Z51" s="45"/>
      <c r="AA51" s="45"/>
      <c r="AB51" s="45"/>
      <c r="AC51" s="45"/>
      <c r="AD51" s="45"/>
      <c r="AE51" s="45"/>
      <c r="AF51" s="45"/>
      <c r="AG51" s="45"/>
      <c r="AH51" s="45"/>
      <c r="AI51" s="45"/>
    </row>
    <row r="52">
      <c r="A52" s="45"/>
      <c r="B52" s="109"/>
      <c r="D52" s="45"/>
      <c r="E52" s="137"/>
      <c r="F52" s="105"/>
      <c r="G52" s="45"/>
      <c r="H52" s="45"/>
      <c r="I52" s="45"/>
      <c r="J52" s="45"/>
      <c r="K52" s="49"/>
      <c r="L52" s="49"/>
      <c r="M52" s="45"/>
      <c r="N52" s="45"/>
      <c r="O52" s="45"/>
      <c r="P52" s="45"/>
      <c r="Q52" s="45"/>
      <c r="R52" s="45"/>
      <c r="S52" s="45"/>
      <c r="T52" s="45"/>
      <c r="U52" s="45"/>
      <c r="V52" s="45"/>
      <c r="W52" s="45"/>
      <c r="X52" s="45"/>
      <c r="Y52" s="45"/>
      <c r="Z52" s="45"/>
      <c r="AA52" s="45"/>
      <c r="AB52" s="45"/>
      <c r="AC52" s="45"/>
      <c r="AD52" s="45"/>
      <c r="AE52" s="45"/>
      <c r="AF52" s="45"/>
      <c r="AG52" s="45"/>
      <c r="AH52" s="45"/>
      <c r="AI52" s="45"/>
    </row>
    <row r="53">
      <c r="A53" s="45"/>
      <c r="B53" s="109"/>
      <c r="D53" s="45"/>
      <c r="E53" s="137"/>
      <c r="F53" s="105"/>
      <c r="G53" s="45"/>
      <c r="H53" s="45"/>
      <c r="I53" s="45"/>
      <c r="J53" s="45"/>
      <c r="K53" s="49"/>
      <c r="L53" s="49"/>
      <c r="M53" s="45"/>
      <c r="N53" s="45"/>
      <c r="O53" s="45"/>
      <c r="P53" s="45"/>
      <c r="Q53" s="45"/>
      <c r="R53" s="45"/>
      <c r="S53" s="45"/>
      <c r="T53" s="45"/>
      <c r="U53" s="45"/>
      <c r="V53" s="45"/>
      <c r="W53" s="45"/>
      <c r="X53" s="45"/>
      <c r="Y53" s="45"/>
      <c r="Z53" s="45"/>
      <c r="AA53" s="45"/>
      <c r="AB53" s="45"/>
      <c r="AC53" s="45"/>
      <c r="AD53" s="45"/>
      <c r="AE53" s="45"/>
      <c r="AF53" s="45"/>
      <c r="AG53" s="45"/>
      <c r="AH53" s="45"/>
      <c r="AI53" s="45"/>
    </row>
    <row r="54">
      <c r="A54" s="45"/>
      <c r="B54" s="109"/>
      <c r="D54" s="45"/>
      <c r="E54" s="137"/>
      <c r="F54" s="105"/>
      <c r="G54" s="45"/>
      <c r="H54" s="45"/>
      <c r="I54" s="45"/>
      <c r="J54" s="45"/>
      <c r="K54" s="49"/>
      <c r="L54" s="49"/>
      <c r="M54" s="45"/>
      <c r="N54" s="45"/>
      <c r="O54" s="45"/>
      <c r="P54" s="45"/>
      <c r="Q54" s="45"/>
      <c r="R54" s="45"/>
      <c r="S54" s="45"/>
      <c r="T54" s="45"/>
      <c r="U54" s="45"/>
      <c r="V54" s="45"/>
      <c r="W54" s="45"/>
      <c r="X54" s="45"/>
      <c r="Y54" s="45"/>
      <c r="Z54" s="45"/>
      <c r="AA54" s="45"/>
      <c r="AB54" s="45"/>
      <c r="AC54" s="45"/>
      <c r="AD54" s="45"/>
      <c r="AE54" s="45"/>
      <c r="AF54" s="45"/>
      <c r="AG54" s="45"/>
      <c r="AH54" s="45"/>
      <c r="AI54" s="45"/>
    </row>
    <row r="55">
      <c r="A55" s="45"/>
      <c r="B55" s="109"/>
      <c r="D55" s="45"/>
      <c r="E55" s="137"/>
      <c r="F55" s="105"/>
      <c r="G55" s="45"/>
      <c r="H55" s="45"/>
      <c r="I55" s="45"/>
      <c r="J55" s="45"/>
      <c r="K55" s="49"/>
      <c r="L55" s="49"/>
      <c r="M55" s="45"/>
      <c r="N55" s="45"/>
      <c r="O55" s="45"/>
      <c r="P55" s="45"/>
      <c r="Q55" s="45"/>
      <c r="R55" s="45"/>
      <c r="S55" s="45"/>
      <c r="T55" s="45"/>
      <c r="U55" s="45"/>
      <c r="V55" s="45"/>
      <c r="W55" s="45"/>
      <c r="X55" s="45"/>
      <c r="Y55" s="45"/>
      <c r="Z55" s="45"/>
      <c r="AA55" s="45"/>
      <c r="AB55" s="45"/>
      <c r="AC55" s="45"/>
      <c r="AD55" s="45"/>
      <c r="AE55" s="45"/>
      <c r="AF55" s="45"/>
      <c r="AG55" s="45"/>
      <c r="AH55" s="45"/>
      <c r="AI55" s="45"/>
    </row>
    <row r="56">
      <c r="A56" s="45"/>
      <c r="B56" s="109"/>
      <c r="D56" s="45"/>
      <c r="E56" s="137"/>
      <c r="F56" s="105"/>
      <c r="G56" s="45"/>
      <c r="H56" s="45"/>
      <c r="I56" s="45"/>
      <c r="J56" s="45"/>
      <c r="K56" s="49"/>
      <c r="L56" s="49"/>
      <c r="M56" s="45"/>
      <c r="N56" s="45"/>
      <c r="O56" s="45"/>
      <c r="P56" s="45"/>
      <c r="Q56" s="45"/>
      <c r="R56" s="45"/>
      <c r="S56" s="45"/>
      <c r="T56" s="45"/>
      <c r="U56" s="45"/>
      <c r="V56" s="45"/>
      <c r="W56" s="45"/>
      <c r="X56" s="45"/>
      <c r="Y56" s="45"/>
      <c r="Z56" s="45"/>
      <c r="AA56" s="45"/>
      <c r="AB56" s="45"/>
      <c r="AC56" s="45"/>
      <c r="AD56" s="45"/>
      <c r="AE56" s="45"/>
      <c r="AF56" s="45"/>
      <c r="AG56" s="45"/>
      <c r="AH56" s="45"/>
      <c r="AI56" s="45"/>
    </row>
    <row r="57">
      <c r="A57" s="45"/>
      <c r="B57" s="109"/>
      <c r="D57" s="45"/>
      <c r="E57" s="137"/>
      <c r="F57" s="105"/>
      <c r="G57" s="45"/>
      <c r="H57" s="45"/>
      <c r="I57" s="45"/>
      <c r="J57" s="45"/>
      <c r="K57" s="49"/>
      <c r="L57" s="49"/>
      <c r="M57" s="45"/>
      <c r="N57" s="45"/>
      <c r="O57" s="45"/>
      <c r="P57" s="45"/>
      <c r="Q57" s="45"/>
      <c r="R57" s="45"/>
      <c r="S57" s="45"/>
      <c r="T57" s="45"/>
      <c r="U57" s="45"/>
      <c r="V57" s="45"/>
      <c r="W57" s="45"/>
      <c r="X57" s="45"/>
      <c r="Y57" s="45"/>
      <c r="Z57" s="45"/>
      <c r="AA57" s="45"/>
      <c r="AB57" s="45"/>
      <c r="AC57" s="45"/>
      <c r="AD57" s="45"/>
      <c r="AE57" s="45"/>
      <c r="AF57" s="45"/>
      <c r="AG57" s="45"/>
      <c r="AH57" s="45"/>
      <c r="AI57" s="45"/>
    </row>
    <row r="58">
      <c r="A58" s="45"/>
      <c r="B58" s="109"/>
      <c r="D58" s="45"/>
      <c r="E58" s="137"/>
      <c r="F58" s="105"/>
      <c r="G58" s="45"/>
      <c r="H58" s="45"/>
      <c r="I58" s="45"/>
      <c r="J58" s="45"/>
      <c r="K58" s="49"/>
      <c r="L58" s="49"/>
      <c r="M58" s="45"/>
      <c r="N58" s="45"/>
      <c r="O58" s="45"/>
      <c r="P58" s="45"/>
      <c r="Q58" s="45"/>
      <c r="R58" s="45"/>
      <c r="S58" s="45"/>
      <c r="T58" s="45"/>
      <c r="U58" s="45"/>
      <c r="V58" s="45"/>
      <c r="W58" s="45"/>
      <c r="X58" s="45"/>
      <c r="Y58" s="45"/>
      <c r="Z58" s="45"/>
      <c r="AA58" s="45"/>
      <c r="AB58" s="45"/>
      <c r="AC58" s="45"/>
      <c r="AD58" s="45"/>
      <c r="AE58" s="45"/>
      <c r="AF58" s="45"/>
      <c r="AG58" s="45"/>
      <c r="AH58" s="45"/>
      <c r="AI58" s="45"/>
    </row>
    <row r="59">
      <c r="A59" s="45"/>
      <c r="B59" s="109"/>
      <c r="D59" s="45"/>
      <c r="E59" s="137"/>
      <c r="F59" s="105"/>
      <c r="G59" s="45"/>
      <c r="H59" s="45"/>
      <c r="I59" s="45"/>
      <c r="J59" s="45"/>
      <c r="K59" s="49"/>
      <c r="L59" s="49"/>
      <c r="M59" s="45"/>
      <c r="N59" s="45"/>
      <c r="O59" s="45"/>
      <c r="P59" s="45"/>
      <c r="Q59" s="45"/>
      <c r="R59" s="45"/>
      <c r="S59" s="45"/>
      <c r="T59" s="45"/>
      <c r="U59" s="45"/>
      <c r="V59" s="45"/>
      <c r="W59" s="45"/>
      <c r="X59" s="45"/>
      <c r="Y59" s="45"/>
      <c r="Z59" s="45"/>
      <c r="AA59" s="45"/>
      <c r="AB59" s="45"/>
      <c r="AC59" s="45"/>
      <c r="AD59" s="45"/>
      <c r="AE59" s="45"/>
      <c r="AF59" s="45"/>
      <c r="AG59" s="45"/>
      <c r="AH59" s="45"/>
      <c r="AI59" s="45"/>
    </row>
    <row r="60">
      <c r="A60" s="45"/>
      <c r="B60" s="109"/>
      <c r="D60" s="45"/>
      <c r="E60" s="137"/>
      <c r="F60" s="105"/>
      <c r="G60" s="45"/>
      <c r="H60" s="45"/>
      <c r="I60" s="45"/>
      <c r="J60" s="45"/>
      <c r="K60" s="49"/>
      <c r="L60" s="49"/>
      <c r="M60" s="45"/>
      <c r="N60" s="45"/>
      <c r="O60" s="45"/>
      <c r="P60" s="45"/>
      <c r="Q60" s="45"/>
      <c r="R60" s="45"/>
      <c r="S60" s="45"/>
      <c r="T60" s="45"/>
      <c r="U60" s="45"/>
      <c r="V60" s="45"/>
      <c r="W60" s="45"/>
      <c r="X60" s="45"/>
      <c r="Y60" s="45"/>
      <c r="Z60" s="45"/>
      <c r="AA60" s="45"/>
      <c r="AB60" s="45"/>
      <c r="AC60" s="45"/>
      <c r="AD60" s="45"/>
      <c r="AE60" s="45"/>
      <c r="AF60" s="45"/>
      <c r="AG60" s="45"/>
      <c r="AH60" s="45"/>
      <c r="AI60" s="45"/>
    </row>
    <row r="61">
      <c r="A61" s="45"/>
      <c r="B61" s="109"/>
      <c r="D61" s="45"/>
      <c r="E61" s="137"/>
      <c r="F61" s="105"/>
      <c r="G61" s="45"/>
      <c r="H61" s="45"/>
      <c r="I61" s="45"/>
      <c r="J61" s="45"/>
      <c r="K61" s="49"/>
      <c r="L61" s="49"/>
      <c r="M61" s="45"/>
      <c r="N61" s="45"/>
      <c r="O61" s="45"/>
      <c r="P61" s="45"/>
      <c r="Q61" s="45"/>
      <c r="R61" s="45"/>
      <c r="S61" s="45"/>
      <c r="T61" s="45"/>
      <c r="U61" s="45"/>
      <c r="V61" s="45"/>
      <c r="W61" s="45"/>
      <c r="X61" s="45"/>
      <c r="Y61" s="45"/>
      <c r="Z61" s="45"/>
      <c r="AA61" s="45"/>
      <c r="AB61" s="45"/>
      <c r="AC61" s="45"/>
      <c r="AD61" s="45"/>
      <c r="AE61" s="45"/>
      <c r="AF61" s="45"/>
      <c r="AG61" s="45"/>
      <c r="AH61" s="45"/>
      <c r="AI61" s="45"/>
    </row>
    <row r="62">
      <c r="A62" s="45"/>
      <c r="B62" s="109"/>
      <c r="D62" s="45"/>
      <c r="E62" s="137"/>
      <c r="F62" s="105"/>
      <c r="G62" s="45"/>
      <c r="H62" s="45"/>
      <c r="I62" s="45"/>
      <c r="J62" s="45"/>
      <c r="K62" s="49"/>
      <c r="L62" s="49"/>
      <c r="M62" s="45"/>
      <c r="N62" s="45"/>
      <c r="O62" s="45"/>
      <c r="P62" s="45"/>
      <c r="Q62" s="45"/>
      <c r="R62" s="45"/>
      <c r="S62" s="45"/>
      <c r="T62" s="45"/>
      <c r="U62" s="45"/>
      <c r="V62" s="45"/>
      <c r="W62" s="45"/>
      <c r="X62" s="45"/>
      <c r="Y62" s="45"/>
      <c r="Z62" s="45"/>
      <c r="AA62" s="45"/>
      <c r="AB62" s="45"/>
      <c r="AC62" s="45"/>
      <c r="AD62" s="45"/>
      <c r="AE62" s="45"/>
      <c r="AF62" s="45"/>
      <c r="AG62" s="45"/>
      <c r="AH62" s="45"/>
      <c r="AI62" s="45"/>
    </row>
    <row r="63">
      <c r="A63" s="45"/>
      <c r="B63" s="109"/>
      <c r="D63" s="45"/>
      <c r="E63" s="137"/>
      <c r="F63" s="105"/>
      <c r="G63" s="45"/>
      <c r="H63" s="45"/>
      <c r="I63" s="45"/>
      <c r="J63" s="45"/>
      <c r="K63" s="49"/>
      <c r="L63" s="49"/>
      <c r="M63" s="45"/>
      <c r="N63" s="45"/>
      <c r="O63" s="45"/>
      <c r="P63" s="45"/>
      <c r="Q63" s="45"/>
      <c r="R63" s="45"/>
      <c r="S63" s="45"/>
      <c r="T63" s="45"/>
      <c r="U63" s="45"/>
      <c r="V63" s="45"/>
      <c r="W63" s="45"/>
      <c r="X63" s="45"/>
      <c r="Y63" s="45"/>
      <c r="Z63" s="45"/>
      <c r="AA63" s="45"/>
      <c r="AB63" s="45"/>
      <c r="AC63" s="45"/>
      <c r="AD63" s="45"/>
      <c r="AE63" s="45"/>
      <c r="AF63" s="45"/>
      <c r="AG63" s="45"/>
      <c r="AH63" s="45"/>
      <c r="AI63" s="45"/>
    </row>
    <row r="64">
      <c r="A64" s="45"/>
      <c r="B64" s="109"/>
      <c r="D64" s="45"/>
      <c r="E64" s="137"/>
      <c r="F64" s="105"/>
      <c r="G64" s="45"/>
      <c r="H64" s="45"/>
      <c r="I64" s="45"/>
      <c r="J64" s="45"/>
      <c r="K64" s="49"/>
      <c r="L64" s="49"/>
      <c r="M64" s="45"/>
      <c r="N64" s="45"/>
      <c r="O64" s="45"/>
      <c r="P64" s="45"/>
      <c r="Q64" s="45"/>
      <c r="R64" s="45"/>
      <c r="S64" s="45"/>
      <c r="T64" s="45"/>
      <c r="U64" s="45"/>
      <c r="V64" s="45"/>
      <c r="W64" s="45"/>
      <c r="X64" s="45"/>
      <c r="Y64" s="45"/>
      <c r="Z64" s="45"/>
      <c r="AA64" s="45"/>
      <c r="AB64" s="45"/>
      <c r="AC64" s="45"/>
      <c r="AD64" s="45"/>
      <c r="AE64" s="45"/>
      <c r="AF64" s="45"/>
      <c r="AG64" s="45"/>
      <c r="AH64" s="45"/>
      <c r="AI64" s="45"/>
    </row>
    <row r="65">
      <c r="A65" s="45"/>
      <c r="B65" s="109"/>
      <c r="D65" s="45"/>
      <c r="E65" s="137"/>
      <c r="F65" s="105"/>
      <c r="G65" s="45"/>
      <c r="H65" s="45"/>
      <c r="I65" s="45"/>
      <c r="J65" s="45"/>
      <c r="K65" s="49"/>
      <c r="L65" s="49"/>
      <c r="M65" s="45"/>
      <c r="N65" s="45"/>
      <c r="O65" s="45"/>
      <c r="P65" s="45"/>
      <c r="Q65" s="45"/>
      <c r="R65" s="45"/>
      <c r="S65" s="45"/>
      <c r="T65" s="45"/>
      <c r="U65" s="45"/>
      <c r="V65" s="45"/>
      <c r="W65" s="45"/>
      <c r="X65" s="45"/>
      <c r="Y65" s="45"/>
      <c r="Z65" s="45"/>
      <c r="AA65" s="45"/>
      <c r="AB65" s="45"/>
      <c r="AC65" s="45"/>
      <c r="AD65" s="45"/>
      <c r="AE65" s="45"/>
      <c r="AF65" s="45"/>
      <c r="AG65" s="45"/>
      <c r="AH65" s="45"/>
      <c r="AI65" s="45"/>
    </row>
    <row r="66">
      <c r="A66" s="45"/>
      <c r="B66" s="109"/>
      <c r="D66" s="45"/>
      <c r="E66" s="137"/>
      <c r="F66" s="105"/>
      <c r="G66" s="45"/>
      <c r="H66" s="45"/>
      <c r="I66" s="45"/>
      <c r="J66" s="45"/>
      <c r="K66" s="49"/>
      <c r="L66" s="49"/>
      <c r="M66" s="45"/>
      <c r="N66" s="45"/>
      <c r="O66" s="45"/>
      <c r="P66" s="45"/>
      <c r="Q66" s="45"/>
      <c r="R66" s="45"/>
      <c r="S66" s="45"/>
      <c r="T66" s="45"/>
      <c r="U66" s="45"/>
      <c r="V66" s="45"/>
      <c r="W66" s="45"/>
      <c r="X66" s="45"/>
      <c r="Y66" s="45"/>
      <c r="Z66" s="45"/>
      <c r="AA66" s="45"/>
      <c r="AB66" s="45"/>
      <c r="AC66" s="45"/>
      <c r="AD66" s="45"/>
      <c r="AE66" s="45"/>
      <c r="AF66" s="45"/>
      <c r="AG66" s="45"/>
      <c r="AH66" s="45"/>
      <c r="AI66" s="45"/>
    </row>
    <row r="67">
      <c r="A67" s="45"/>
      <c r="B67" s="109"/>
      <c r="D67" s="45"/>
      <c r="E67" s="137"/>
      <c r="F67" s="105"/>
      <c r="G67" s="45"/>
      <c r="H67" s="45"/>
      <c r="I67" s="45"/>
      <c r="J67" s="45"/>
      <c r="K67" s="49"/>
      <c r="L67" s="49"/>
      <c r="M67" s="45"/>
      <c r="N67" s="45"/>
      <c r="O67" s="45"/>
      <c r="P67" s="45"/>
      <c r="Q67" s="45"/>
      <c r="R67" s="45"/>
      <c r="S67" s="45"/>
      <c r="T67" s="45"/>
      <c r="U67" s="45"/>
      <c r="V67" s="45"/>
      <c r="W67" s="45"/>
      <c r="X67" s="45"/>
      <c r="Y67" s="45"/>
      <c r="Z67" s="45"/>
      <c r="AA67" s="45"/>
      <c r="AB67" s="45"/>
      <c r="AC67" s="45"/>
      <c r="AD67" s="45"/>
      <c r="AE67" s="45"/>
      <c r="AF67" s="45"/>
      <c r="AG67" s="45"/>
      <c r="AH67" s="45"/>
      <c r="AI67" s="45"/>
    </row>
    <row r="68">
      <c r="A68" s="45"/>
      <c r="B68" s="109"/>
      <c r="D68" s="45"/>
      <c r="E68" s="137"/>
      <c r="F68" s="105"/>
      <c r="G68" s="45"/>
      <c r="H68" s="45"/>
      <c r="I68" s="45"/>
      <c r="J68" s="45"/>
      <c r="K68" s="49"/>
      <c r="L68" s="49"/>
      <c r="M68" s="45"/>
      <c r="N68" s="45"/>
      <c r="O68" s="45"/>
      <c r="P68" s="45"/>
      <c r="Q68" s="45"/>
      <c r="R68" s="45"/>
      <c r="S68" s="45"/>
      <c r="T68" s="45"/>
      <c r="U68" s="45"/>
      <c r="V68" s="45"/>
      <c r="W68" s="45"/>
      <c r="X68" s="45"/>
      <c r="Y68" s="45"/>
      <c r="Z68" s="45"/>
      <c r="AA68" s="45"/>
      <c r="AB68" s="45"/>
      <c r="AC68" s="45"/>
      <c r="AD68" s="45"/>
      <c r="AE68" s="45"/>
      <c r="AF68" s="45"/>
      <c r="AG68" s="45"/>
      <c r="AH68" s="45"/>
      <c r="AI68" s="45"/>
    </row>
    <row r="69">
      <c r="A69" s="45"/>
      <c r="B69" s="109"/>
      <c r="D69" s="45"/>
      <c r="E69" s="137"/>
      <c r="F69" s="105"/>
      <c r="G69" s="45"/>
      <c r="H69" s="45"/>
      <c r="I69" s="45"/>
      <c r="J69" s="45"/>
      <c r="K69" s="49"/>
      <c r="L69" s="49"/>
      <c r="M69" s="45"/>
      <c r="N69" s="45"/>
      <c r="O69" s="45"/>
      <c r="P69" s="45"/>
      <c r="Q69" s="45"/>
      <c r="R69" s="45"/>
      <c r="S69" s="45"/>
      <c r="T69" s="45"/>
      <c r="U69" s="45"/>
      <c r="V69" s="45"/>
      <c r="W69" s="45"/>
      <c r="X69" s="45"/>
      <c r="Y69" s="45"/>
      <c r="Z69" s="45"/>
      <c r="AA69" s="45"/>
      <c r="AB69" s="45"/>
      <c r="AC69" s="45"/>
      <c r="AD69" s="45"/>
      <c r="AE69" s="45"/>
      <c r="AF69" s="45"/>
      <c r="AG69" s="45"/>
      <c r="AH69" s="45"/>
      <c r="AI69" s="45"/>
    </row>
    <row r="70">
      <c r="A70" s="45"/>
      <c r="B70" s="109"/>
      <c r="D70" s="45"/>
      <c r="E70" s="137"/>
      <c r="F70" s="105"/>
      <c r="G70" s="45"/>
      <c r="H70" s="45"/>
      <c r="I70" s="45"/>
      <c r="J70" s="45"/>
      <c r="K70" s="49"/>
      <c r="L70" s="49"/>
      <c r="M70" s="45"/>
      <c r="N70" s="45"/>
      <c r="O70" s="45"/>
      <c r="P70" s="45"/>
      <c r="Q70" s="45"/>
      <c r="R70" s="45"/>
      <c r="S70" s="45"/>
      <c r="T70" s="45"/>
      <c r="U70" s="45"/>
      <c r="V70" s="45"/>
      <c r="W70" s="45"/>
      <c r="X70" s="45"/>
      <c r="Y70" s="45"/>
      <c r="Z70" s="45"/>
      <c r="AA70" s="45"/>
      <c r="AB70" s="45"/>
      <c r="AC70" s="45"/>
      <c r="AD70" s="45"/>
      <c r="AE70" s="45"/>
      <c r="AF70" s="45"/>
      <c r="AG70" s="45"/>
      <c r="AH70" s="45"/>
      <c r="AI70" s="45"/>
    </row>
    <row r="71">
      <c r="A71" s="45"/>
      <c r="B71" s="109"/>
      <c r="D71" s="45"/>
      <c r="E71" s="137"/>
      <c r="F71" s="105"/>
      <c r="G71" s="45"/>
      <c r="H71" s="45"/>
      <c r="I71" s="45"/>
      <c r="J71" s="45"/>
      <c r="K71" s="49"/>
      <c r="L71" s="49"/>
      <c r="M71" s="45"/>
      <c r="N71" s="45"/>
      <c r="O71" s="45"/>
      <c r="P71" s="45"/>
      <c r="Q71" s="45"/>
      <c r="R71" s="45"/>
      <c r="S71" s="45"/>
      <c r="T71" s="45"/>
      <c r="U71" s="45"/>
      <c r="V71" s="45"/>
      <c r="W71" s="45"/>
      <c r="X71" s="45"/>
      <c r="Y71" s="45"/>
      <c r="Z71" s="45"/>
      <c r="AA71" s="45"/>
      <c r="AB71" s="45"/>
      <c r="AC71" s="45"/>
      <c r="AD71" s="45"/>
      <c r="AE71" s="45"/>
      <c r="AF71" s="45"/>
      <c r="AG71" s="45"/>
      <c r="AH71" s="45"/>
      <c r="AI71" s="45"/>
    </row>
    <row r="72">
      <c r="A72" s="45"/>
      <c r="B72" s="109"/>
      <c r="D72" s="45"/>
      <c r="E72" s="137"/>
      <c r="F72" s="105"/>
      <c r="G72" s="45"/>
      <c r="H72" s="45"/>
      <c r="I72" s="45"/>
      <c r="J72" s="45"/>
      <c r="K72" s="49"/>
      <c r="L72" s="49"/>
      <c r="M72" s="45"/>
      <c r="N72" s="45"/>
      <c r="O72" s="45"/>
      <c r="P72" s="45"/>
      <c r="Q72" s="45"/>
      <c r="R72" s="45"/>
      <c r="S72" s="45"/>
      <c r="T72" s="45"/>
      <c r="U72" s="45"/>
      <c r="V72" s="45"/>
      <c r="W72" s="45"/>
      <c r="X72" s="45"/>
      <c r="Y72" s="45"/>
      <c r="Z72" s="45"/>
      <c r="AA72" s="45"/>
      <c r="AB72" s="45"/>
      <c r="AC72" s="45"/>
      <c r="AD72" s="45"/>
      <c r="AE72" s="45"/>
      <c r="AF72" s="45"/>
      <c r="AG72" s="45"/>
      <c r="AH72" s="45"/>
      <c r="AI72" s="45"/>
    </row>
    <row r="73">
      <c r="A73" s="45"/>
      <c r="B73" s="109"/>
      <c r="D73" s="45"/>
      <c r="E73" s="137"/>
      <c r="F73" s="105"/>
      <c r="G73" s="45"/>
      <c r="H73" s="45"/>
      <c r="I73" s="45"/>
      <c r="J73" s="45"/>
      <c r="K73" s="49"/>
      <c r="L73" s="49"/>
      <c r="M73" s="45"/>
      <c r="N73" s="45"/>
      <c r="O73" s="45"/>
      <c r="P73" s="45"/>
      <c r="Q73" s="45"/>
      <c r="R73" s="45"/>
      <c r="S73" s="45"/>
      <c r="T73" s="45"/>
      <c r="U73" s="45"/>
      <c r="V73" s="45"/>
      <c r="W73" s="45"/>
      <c r="X73" s="45"/>
      <c r="Y73" s="45"/>
      <c r="Z73" s="45"/>
      <c r="AA73" s="45"/>
      <c r="AB73" s="45"/>
      <c r="AC73" s="45"/>
      <c r="AD73" s="45"/>
      <c r="AE73" s="45"/>
      <c r="AF73" s="45"/>
      <c r="AG73" s="45"/>
      <c r="AH73" s="45"/>
      <c r="AI73" s="45"/>
    </row>
    <row r="74">
      <c r="A74" s="45"/>
      <c r="B74" s="109"/>
      <c r="D74" s="45"/>
      <c r="E74" s="137"/>
      <c r="F74" s="105"/>
      <c r="G74" s="45"/>
      <c r="H74" s="45"/>
      <c r="I74" s="45"/>
      <c r="J74" s="45"/>
      <c r="K74" s="49"/>
      <c r="L74" s="49"/>
      <c r="M74" s="45"/>
      <c r="N74" s="45"/>
      <c r="O74" s="45"/>
      <c r="P74" s="45"/>
      <c r="Q74" s="45"/>
      <c r="R74" s="45"/>
      <c r="S74" s="45"/>
      <c r="T74" s="45"/>
      <c r="U74" s="45"/>
      <c r="V74" s="45"/>
      <c r="W74" s="45"/>
      <c r="X74" s="45"/>
      <c r="Y74" s="45"/>
      <c r="Z74" s="45"/>
      <c r="AA74" s="45"/>
      <c r="AB74" s="45"/>
      <c r="AC74" s="45"/>
      <c r="AD74" s="45"/>
      <c r="AE74" s="45"/>
      <c r="AF74" s="45"/>
      <c r="AG74" s="45"/>
      <c r="AH74" s="45"/>
      <c r="AI74" s="45"/>
    </row>
    <row r="75">
      <c r="A75" s="45"/>
      <c r="B75" s="110"/>
      <c r="D75" s="45"/>
      <c r="E75" s="137"/>
      <c r="F75" s="105"/>
      <c r="G75" s="45"/>
      <c r="H75" s="45"/>
      <c r="I75" s="45"/>
      <c r="J75" s="45"/>
      <c r="K75" s="49"/>
      <c r="L75" s="49"/>
      <c r="M75" s="45"/>
      <c r="N75" s="45"/>
      <c r="O75" s="45"/>
      <c r="P75" s="45"/>
      <c r="Q75" s="45"/>
      <c r="R75" s="45"/>
      <c r="S75" s="45"/>
      <c r="T75" s="45"/>
      <c r="U75" s="45"/>
      <c r="V75" s="45"/>
      <c r="W75" s="45"/>
      <c r="X75" s="45"/>
      <c r="Y75" s="45"/>
      <c r="Z75" s="45"/>
      <c r="AA75" s="45"/>
      <c r="AB75" s="45"/>
      <c r="AC75" s="45"/>
      <c r="AD75" s="45"/>
      <c r="AE75" s="45"/>
      <c r="AF75" s="45"/>
      <c r="AG75" s="45"/>
      <c r="AH75" s="45"/>
      <c r="AI75" s="45"/>
    </row>
    <row r="76">
      <c r="A76" s="45"/>
      <c r="B76" s="110"/>
      <c r="D76" s="45"/>
      <c r="E76" s="137"/>
      <c r="F76" s="105"/>
      <c r="G76" s="45"/>
      <c r="H76" s="45"/>
      <c r="I76" s="45"/>
      <c r="J76" s="45"/>
      <c r="K76" s="49"/>
      <c r="L76" s="49"/>
      <c r="M76" s="45"/>
      <c r="N76" s="45"/>
      <c r="O76" s="45"/>
      <c r="P76" s="45"/>
      <c r="Q76" s="45"/>
      <c r="R76" s="45"/>
      <c r="S76" s="45"/>
      <c r="T76" s="45"/>
      <c r="U76" s="45"/>
      <c r="V76" s="45"/>
      <c r="W76" s="45"/>
      <c r="X76" s="45"/>
      <c r="Y76" s="45"/>
      <c r="Z76" s="45"/>
      <c r="AA76" s="45"/>
      <c r="AB76" s="45"/>
      <c r="AC76" s="45"/>
      <c r="AD76" s="45"/>
      <c r="AE76" s="45"/>
      <c r="AF76" s="45"/>
      <c r="AG76" s="45"/>
      <c r="AH76" s="45"/>
      <c r="AI76" s="45"/>
    </row>
    <row r="77">
      <c r="A77" s="45"/>
      <c r="B77" s="110"/>
      <c r="D77" s="45"/>
      <c r="E77" s="137"/>
      <c r="F77" s="105"/>
      <c r="G77" s="45"/>
      <c r="H77" s="45"/>
      <c r="I77" s="45"/>
      <c r="J77" s="45"/>
      <c r="K77" s="49"/>
      <c r="L77" s="49"/>
      <c r="M77" s="45"/>
      <c r="N77" s="45"/>
      <c r="O77" s="45"/>
      <c r="P77" s="45"/>
      <c r="Q77" s="45"/>
      <c r="R77" s="45"/>
      <c r="S77" s="45"/>
      <c r="T77" s="45"/>
      <c r="U77" s="45"/>
      <c r="V77" s="45"/>
      <c r="W77" s="45"/>
      <c r="X77" s="45"/>
      <c r="Y77" s="45"/>
      <c r="Z77" s="45"/>
      <c r="AA77" s="45"/>
      <c r="AB77" s="45"/>
      <c r="AC77" s="45"/>
      <c r="AD77" s="45"/>
      <c r="AE77" s="45"/>
      <c r="AF77" s="45"/>
      <c r="AG77" s="45"/>
      <c r="AH77" s="45"/>
      <c r="AI77" s="45"/>
    </row>
    <row r="78">
      <c r="A78" s="45"/>
      <c r="B78" s="110"/>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D90" s="45"/>
      <c r="E90" s="137"/>
      <c r="F90" s="105"/>
      <c r="G90" s="45"/>
      <c r="H90" s="45"/>
      <c r="I90" s="45"/>
      <c r="J90" s="45"/>
      <c r="K90" s="49"/>
      <c r="L90" s="49"/>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D91" s="45"/>
      <c r="E91" s="137"/>
      <c r="F91" s="105"/>
      <c r="G91" s="45"/>
      <c r="H91" s="45"/>
      <c r="I91" s="45"/>
      <c r="J91" s="45"/>
      <c r="K91" s="49"/>
      <c r="L91" s="49"/>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D92" s="45"/>
      <c r="E92" s="137"/>
      <c r="F92" s="105"/>
      <c r="G92" s="45"/>
      <c r="H92" s="45"/>
      <c r="I92" s="45"/>
      <c r="J92" s="45"/>
      <c r="K92" s="49"/>
      <c r="L92" s="49"/>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D93" s="45"/>
      <c r="E93" s="137"/>
      <c r="F93" s="105"/>
      <c r="G93" s="45"/>
      <c r="H93" s="45"/>
      <c r="I93" s="45"/>
      <c r="J93" s="45"/>
      <c r="K93" s="49"/>
      <c r="L93" s="49"/>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D94" s="45"/>
      <c r="E94" s="137"/>
      <c r="F94" s="105"/>
      <c r="G94" s="45"/>
      <c r="H94" s="45"/>
      <c r="I94" s="45"/>
      <c r="J94" s="45"/>
      <c r="K94" s="49"/>
      <c r="L94" s="49"/>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D95" s="45"/>
      <c r="E95" s="137"/>
      <c r="F95" s="105"/>
      <c r="G95" s="45"/>
      <c r="H95" s="45"/>
      <c r="I95" s="45"/>
      <c r="J95" s="45"/>
      <c r="K95" s="49"/>
      <c r="L95" s="49"/>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D96" s="45"/>
      <c r="E96" s="137"/>
      <c r="F96" s="105"/>
      <c r="G96" s="45"/>
      <c r="H96" s="45"/>
      <c r="I96" s="45"/>
      <c r="J96" s="45"/>
      <c r="K96" s="49"/>
      <c r="L96" s="49"/>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D97" s="45"/>
      <c r="E97" s="137"/>
      <c r="F97" s="105"/>
      <c r="G97" s="45"/>
      <c r="H97" s="45"/>
      <c r="I97" s="45"/>
      <c r="J97" s="45"/>
      <c r="K97" s="49"/>
      <c r="L97" s="49"/>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D98" s="45"/>
      <c r="E98" s="45"/>
      <c r="F98" s="45"/>
      <c r="G98" s="45"/>
      <c r="H98" s="45"/>
      <c r="I98" s="45"/>
      <c r="J98" s="45"/>
      <c r="K98" s="46"/>
      <c r="L98" s="46"/>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D99" s="45"/>
      <c r="E99" s="45"/>
      <c r="F99" s="45"/>
      <c r="G99" s="45"/>
      <c r="H99" s="45"/>
      <c r="I99" s="45"/>
      <c r="J99" s="45"/>
      <c r="K99" s="46"/>
      <c r="L99" s="46"/>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45"/>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45"/>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45"/>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4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45"/>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A1016" s="45"/>
      <c r="B1016" s="110"/>
      <c r="C1016" s="45"/>
      <c r="D1016" s="45"/>
      <c r="E1016" s="45"/>
      <c r="F1016" s="45"/>
      <c r="G1016" s="45"/>
      <c r="H1016" s="45"/>
      <c r="I1016" s="45"/>
      <c r="J1016" s="45"/>
      <c r="K1016" s="46"/>
      <c r="L1016" s="46"/>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row>
    <row r="1017">
      <c r="A1017" s="45"/>
      <c r="B1017" s="110"/>
      <c r="C1017" s="45"/>
      <c r="D1017" s="45"/>
      <c r="E1017" s="45"/>
      <c r="F1017" s="45"/>
      <c r="G1017" s="45"/>
      <c r="H1017" s="45"/>
      <c r="I1017" s="45"/>
      <c r="J1017" s="45"/>
      <c r="K1017" s="46"/>
      <c r="L1017" s="46"/>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row>
    <row r="1018">
      <c r="A1018" s="45"/>
      <c r="B1018" s="110"/>
      <c r="C1018" s="45"/>
      <c r="D1018" s="45"/>
      <c r="E1018" s="45"/>
      <c r="F1018" s="45"/>
      <c r="G1018" s="45"/>
      <c r="H1018" s="45"/>
      <c r="I1018" s="45"/>
      <c r="J1018" s="45"/>
      <c r="K1018" s="46"/>
      <c r="L1018" s="46"/>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row>
    <row r="1019">
      <c r="A1019" s="45"/>
      <c r="B1019" s="110"/>
      <c r="C1019" s="45"/>
      <c r="D1019" s="45"/>
      <c r="E1019" s="45"/>
      <c r="F1019" s="45"/>
      <c r="G1019" s="45"/>
      <c r="H1019" s="45"/>
      <c r="I1019" s="45"/>
      <c r="J1019" s="45"/>
      <c r="K1019" s="46"/>
      <c r="L1019" s="46"/>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row>
    <row r="1020">
      <c r="A1020" s="45"/>
      <c r="B1020" s="110"/>
      <c r="C1020" s="45"/>
      <c r="D1020" s="45"/>
      <c r="E1020" s="45"/>
      <c r="F1020" s="45"/>
      <c r="G1020" s="45"/>
      <c r="H1020" s="45"/>
      <c r="I1020" s="45"/>
      <c r="J1020" s="45"/>
      <c r="K1020" s="46"/>
      <c r="L1020" s="46"/>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row>
    <row r="1021">
      <c r="A1021" s="45"/>
      <c r="B1021" s="110"/>
      <c r="C1021" s="45"/>
      <c r="D1021" s="45"/>
      <c r="E1021" s="45"/>
      <c r="F1021" s="45"/>
      <c r="G1021" s="45"/>
      <c r="H1021" s="45"/>
      <c r="I1021" s="45"/>
      <c r="J1021" s="45"/>
      <c r="K1021" s="46"/>
      <c r="L1021" s="46"/>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row>
    <row r="1022">
      <c r="A1022" s="45"/>
      <c r="B1022" s="110"/>
      <c r="C1022" s="45"/>
      <c r="D1022" s="45"/>
      <c r="E1022" s="45"/>
      <c r="F1022" s="45"/>
      <c r="G1022" s="45"/>
      <c r="H1022" s="45"/>
      <c r="I1022" s="45"/>
      <c r="J1022" s="45"/>
      <c r="K1022" s="46"/>
      <c r="L1022" s="46"/>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row>
    <row r="1023">
      <c r="A1023" s="45"/>
      <c r="B1023" s="110"/>
      <c r="C1023" s="45"/>
      <c r="D1023" s="45"/>
      <c r="E1023" s="45"/>
      <c r="F1023" s="45"/>
      <c r="G1023" s="45"/>
      <c r="H1023" s="45"/>
      <c r="I1023" s="45"/>
      <c r="J1023" s="45"/>
      <c r="K1023" s="46"/>
      <c r="L1023" s="46"/>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row>
    <row r="1024">
      <c r="B1024" s="175"/>
      <c r="K1024" s="176"/>
      <c r="L1024" s="176"/>
    </row>
    <row r="1025">
      <c r="B1025" s="175"/>
      <c r="K1025" s="176"/>
      <c r="L1025" s="176"/>
    </row>
  </sheetData>
  <conditionalFormatting sqref="B3:B1025">
    <cfRule type="expression" dxfId="1" priority="1">
      <formula>$A3=true</formula>
    </cfRule>
  </conditionalFormatting>
  <conditionalFormatting sqref="A3:A1025 C3:L1025 N3:N1025 M13 M17 M21">
    <cfRule type="expression" dxfId="0" priority="2">
      <formula>$A3=true</formula>
    </cfRule>
  </conditionalFormatting>
  <conditionalFormatting sqref="M3:M1025">
    <cfRule type="containsText" dxfId="2" priority="3" operator="containsText" text="Done">
      <formula>NOT(ISERROR(SEARCH(("Done"),(M3))))</formula>
    </cfRule>
  </conditionalFormatting>
  <conditionalFormatting sqref="D2:D1025">
    <cfRule type="containsText" dxfId="3" priority="4" operator="containsText" text="Good">
      <formula>NOT(ISERROR(SEARCH(("Good"),(D2))))</formula>
    </cfRule>
  </conditionalFormatting>
  <conditionalFormatting sqref="D2:D1025">
    <cfRule type="containsText" dxfId="4" priority="5" operator="containsText" text="Bad">
      <formula>NOT(ISERROR(SEARCH(("Bad"),(D2))))</formula>
    </cfRule>
  </conditionalFormatting>
  <conditionalFormatting sqref="D2:D1025">
    <cfRule type="containsText" dxfId="5" priority="6" operator="containsText" text="Can be Improved">
      <formula>NOT(ISERROR(SEARCH(("Can be Improved"),(D2))))</formula>
    </cfRule>
  </conditionalFormatting>
  <conditionalFormatting sqref="A3:M111">
    <cfRule type="expression" dxfId="6" priority="7">
      <formula>or($D3="Good",$D3="Not relevant")</formula>
    </cfRule>
  </conditionalFormatting>
  <dataValidations>
    <dataValidation type="list" allowBlank="1" sqref="D2:D12 D14:D20 D22:D43">
      <formula1>"Good,Can be Improved,Bad,Not Relevant"</formula1>
    </dataValidation>
  </dataValidations>
  <hyperlinks>
    <hyperlink r:id="rId1" ref="C3"/>
    <hyperlink r:id="rId2" ref="C4"/>
    <hyperlink r:id="rId3" ref="C5"/>
    <hyperlink r:id="rId4" ref="C7"/>
    <hyperlink r:id="rId5" ref="C8"/>
    <hyperlink r:id="rId6" ref="C9"/>
    <hyperlink r:id="rId7" ref="C11"/>
    <hyperlink r:id="rId8" ref="C12"/>
    <hyperlink r:id="rId9" ref="C15"/>
    <hyperlink r:id="rId10" ref="C16"/>
    <hyperlink r:id="rId11" ref="C22"/>
    <hyperlink r:id="rId12" ref="C23"/>
    <hyperlink r:id="rId13" ref="C24"/>
    <hyperlink r:id="rId14" ref="C25"/>
    <hyperlink r:id="rId15" ref="C26"/>
    <hyperlink r:id="rId16" ref="C27"/>
    <hyperlink r:id="rId17" ref="C28"/>
    <hyperlink r:id="rId18" ref="C29"/>
    <hyperlink r:id="rId19" ref="C30"/>
    <hyperlink r:id="rId20" ref="C33"/>
    <hyperlink r:id="rId21" ref="C34"/>
    <hyperlink r:id="rId22" ref="C36"/>
    <hyperlink r:id="rId23" ref="C38"/>
    <hyperlink r:id="rId24" ref="C40"/>
    <hyperlink r:id="rId25" ref="C41"/>
  </hyperlinks>
  <drawing r:id="rId2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8"/>
    <col customWidth="1" min="2" max="2" width="79.0"/>
    <col customWidth="1" min="3" max="3" width="10.25"/>
    <col customWidth="1" min="4" max="4" width="17.0"/>
    <col customWidth="1" hidden="1" min="5" max="5" width="10.88"/>
    <col customWidth="1" hidden="1" min="6" max="6" width="4.13"/>
    <col customWidth="1" min="7" max="7" width="9.13"/>
    <col customWidth="1" hidden="1" min="8" max="8" width="8.75"/>
    <col customWidth="1" min="9" max="9" width="8.75"/>
    <col customWidth="1" hidden="1" min="10" max="10" width="13.88"/>
    <col customWidth="1" hidden="1" min="11" max="12" width="9.5"/>
    <col customWidth="1" min="13" max="13" width="20.75"/>
    <col customWidth="1" min="14" max="14" width="113.63"/>
  </cols>
  <sheetData>
    <row r="1" ht="23.25" customHeight="1">
      <c r="A1" s="167" t="s">
        <v>320</v>
      </c>
      <c r="B1" s="113" t="s">
        <v>321</v>
      </c>
      <c r="C1" s="114" t="s">
        <v>32</v>
      </c>
      <c r="D1" s="114" t="s">
        <v>33</v>
      </c>
      <c r="E1" s="114" t="s">
        <v>34</v>
      </c>
      <c r="F1" s="115"/>
      <c r="G1" s="113" t="s">
        <v>35</v>
      </c>
      <c r="H1" s="114" t="s">
        <v>36</v>
      </c>
      <c r="I1" s="114" t="s">
        <v>36</v>
      </c>
      <c r="J1" s="114" t="s">
        <v>37</v>
      </c>
      <c r="K1" s="114" t="s">
        <v>38</v>
      </c>
      <c r="L1" s="114" t="s">
        <v>39</v>
      </c>
      <c r="M1" s="114" t="s">
        <v>40</v>
      </c>
      <c r="N1" s="114"/>
      <c r="O1" s="116"/>
      <c r="P1" s="116"/>
      <c r="Q1" s="116"/>
      <c r="R1" s="116"/>
      <c r="S1" s="116"/>
      <c r="T1" s="116"/>
      <c r="U1" s="116"/>
      <c r="V1" s="116"/>
      <c r="W1" s="116"/>
      <c r="X1" s="116"/>
      <c r="Y1" s="116"/>
      <c r="Z1" s="116"/>
      <c r="AA1" s="116"/>
      <c r="AB1" s="116"/>
      <c r="AC1" s="116"/>
      <c r="AD1" s="116"/>
      <c r="AE1" s="116"/>
      <c r="AF1" s="116"/>
      <c r="AG1" s="116"/>
      <c r="AH1" s="116"/>
      <c r="AI1" s="116"/>
      <c r="AJ1" s="116"/>
    </row>
    <row r="2">
      <c r="A2" s="117" t="s">
        <v>30</v>
      </c>
      <c r="B2" s="118" t="s">
        <v>9</v>
      </c>
      <c r="C2" s="119"/>
      <c r="D2" s="122"/>
      <c r="E2" s="122"/>
      <c r="F2" s="122"/>
      <c r="G2" s="123"/>
      <c r="H2" s="121"/>
      <c r="I2" s="121"/>
      <c r="J2" s="121"/>
      <c r="K2" s="121"/>
      <c r="L2" s="121"/>
      <c r="M2" s="125"/>
      <c r="N2" s="121"/>
      <c r="O2" s="121"/>
      <c r="P2" s="121"/>
      <c r="Q2" s="121"/>
      <c r="R2" s="121"/>
      <c r="S2" s="121"/>
      <c r="T2" s="121"/>
      <c r="U2" s="121"/>
      <c r="V2" s="121"/>
      <c r="W2" s="121"/>
      <c r="X2" s="121"/>
      <c r="Y2" s="121"/>
      <c r="Z2" s="121"/>
      <c r="AA2" s="121"/>
      <c r="AB2" s="121"/>
      <c r="AC2" s="121"/>
      <c r="AD2" s="121"/>
      <c r="AE2" s="121"/>
      <c r="AF2" s="121"/>
      <c r="AG2" s="121"/>
      <c r="AH2" s="121"/>
      <c r="AI2" s="121"/>
      <c r="AJ2" s="121"/>
    </row>
    <row r="3">
      <c r="A3" s="126" t="b">
        <v>0</v>
      </c>
      <c r="B3" s="214" t="s">
        <v>322</v>
      </c>
      <c r="C3" s="135" t="s">
        <v>32</v>
      </c>
      <c r="D3" s="129" t="s">
        <v>42</v>
      </c>
      <c r="E3" s="126">
        <f t="shared" ref="E3:E7" si="1">IF(D3="Not Relevant","",IF(D3="Good","",IF(D3="Bad",1.33,1)))</f>
        <v>1.33</v>
      </c>
      <c r="F3" s="130">
        <v>3.0</v>
      </c>
      <c r="G3" s="126" t="str">
        <f>IFERROR(__xludf.DUMMYFUNCTION("SPARKLINE(F3,{""charttype"",""bar"";""max"",3;""min"",1;""color1"",IF(F3=3,""#4078DD"",IF(F3=2,""#9CB7E9"",""#CED9EF""))})"),"")</f>
        <v/>
      </c>
      <c r="H3" s="126">
        <v>2.0</v>
      </c>
      <c r="I3" s="172" t="str">
        <f>IFERROR(__xludf.DUMMYFUNCTION("SPARKLINE(H3,{""charttype"",""bar"";""max"",3;""min"",1;""color1"",IF(H3=3,""#4078DD"",IF(H3=2,""#9CB7E9"",""#CED9EF""))})"),"")</f>
        <v/>
      </c>
      <c r="J3" s="126">
        <f t="shared" ref="J3:J7" si="2">IF(H3=1,3,IF(H3=2,2,1))</f>
        <v>2</v>
      </c>
      <c r="K3" s="100">
        <f t="shared" ref="K3:K7" si="3">ROUNDUP(((J3+F3)*E3),1)</f>
        <v>6.7</v>
      </c>
      <c r="L3" s="126">
        <v>8.0</v>
      </c>
      <c r="M3" s="104" t="str">
        <f>IFERROR(__xludf.DUMMYFUNCTION("IF(A3=FALSE,SPARKLINE(K3:L3,{""charttype"",""bar"";""max"",8;""min"",0;""color1"",IF(K3&gt;=5,""green"",IF(K3&lt;=3,""orange"",""#C9C21D""));""color2"",""#eeeeee""}),""Done ✓"")"),"")</f>
        <v/>
      </c>
      <c r="N3" s="100"/>
      <c r="O3" s="100"/>
      <c r="P3" s="100"/>
      <c r="Q3" s="100"/>
      <c r="R3" s="100"/>
      <c r="S3" s="100"/>
      <c r="T3" s="100"/>
      <c r="U3" s="100"/>
      <c r="V3" s="100"/>
      <c r="W3" s="100"/>
      <c r="X3" s="100"/>
      <c r="Y3" s="100"/>
      <c r="Z3" s="100"/>
      <c r="AA3" s="100"/>
      <c r="AB3" s="100"/>
      <c r="AC3" s="100"/>
      <c r="AD3" s="100"/>
      <c r="AE3" s="100"/>
      <c r="AF3" s="100"/>
      <c r="AG3" s="100"/>
      <c r="AH3" s="100"/>
      <c r="AI3" s="100"/>
      <c r="AJ3" s="100"/>
    </row>
    <row r="4">
      <c r="A4" s="105" t="b">
        <v>0</v>
      </c>
      <c r="B4" s="215" t="s">
        <v>323</v>
      </c>
      <c r="C4" s="135" t="s">
        <v>32</v>
      </c>
      <c r="D4" s="136" t="s">
        <v>49</v>
      </c>
      <c r="E4" s="105">
        <f t="shared" si="1"/>
        <v>1</v>
      </c>
      <c r="F4" s="137">
        <v>3.0</v>
      </c>
      <c r="G4" s="105" t="str">
        <f>IFERROR(__xludf.DUMMYFUNCTION("SPARKLINE(F4,{""charttype"",""bar"";""max"",3;""min"",1;""color1"",IF(F4=3,""#4078DD"",IF(F4=2,""#9CB7E9"",""#CED9EF""))})"),"")</f>
        <v/>
      </c>
      <c r="H4" s="105">
        <v>2.0</v>
      </c>
      <c r="I4" s="172" t="str">
        <f>IFERROR(__xludf.DUMMYFUNCTION("SPARKLINE(H4,{""charttype"",""bar"";""max"",3;""min"",1;""color1"",IF(H4=3,""#4078DD"",IF(H4=2,""#9CB7E9"",""#CED9EF""))})"),"")</f>
        <v/>
      </c>
      <c r="J4" s="105">
        <f t="shared" si="2"/>
        <v>2</v>
      </c>
      <c r="K4" s="45">
        <f t="shared" si="3"/>
        <v>5</v>
      </c>
      <c r="L4" s="105">
        <v>8.0</v>
      </c>
      <c r="M4" s="49" t="str">
        <f>IFERROR(__xludf.DUMMYFUNCTION("IF(A4=FALSE,SPARKLINE(K4:L4,{""charttype"",""bar"";""max"",8;""min"",0;""color1"",IF(K4&gt;=5,""green"",IF(K4&lt;=3,""orange"",""#C9C21D""));""color2"",""#eeeeee""}),""Done ✓"")"),"")</f>
        <v/>
      </c>
      <c r="N4" s="45"/>
      <c r="O4" s="45"/>
      <c r="P4" s="45"/>
      <c r="Q4" s="45"/>
      <c r="R4" s="45"/>
      <c r="S4" s="45"/>
      <c r="T4" s="45"/>
      <c r="U4" s="45"/>
      <c r="V4" s="45"/>
      <c r="W4" s="45"/>
      <c r="X4" s="45"/>
      <c r="Y4" s="45"/>
      <c r="Z4" s="45"/>
      <c r="AA4" s="45"/>
      <c r="AB4" s="45"/>
      <c r="AC4" s="45"/>
      <c r="AD4" s="45"/>
      <c r="AE4" s="45"/>
      <c r="AF4" s="45"/>
      <c r="AG4" s="45"/>
      <c r="AH4" s="45"/>
      <c r="AI4" s="45"/>
      <c r="AJ4" s="45"/>
    </row>
    <row r="5">
      <c r="A5" s="105" t="b">
        <v>0</v>
      </c>
      <c r="B5" s="44" t="s">
        <v>324</v>
      </c>
      <c r="C5" s="128"/>
      <c r="D5" s="136" t="s">
        <v>42</v>
      </c>
      <c r="E5" s="105">
        <f t="shared" si="1"/>
        <v>1.33</v>
      </c>
      <c r="F5" s="137">
        <v>3.0</v>
      </c>
      <c r="G5" s="105" t="str">
        <f>IFERROR(__xludf.DUMMYFUNCTION("SPARKLINE(F5,{""charttype"",""bar"";""max"",3;""min"",1;""color1"",IF(F5=3,""#4078DD"",IF(F5=2,""#9CB7E9"",""#CED9EF""))})"),"")</f>
        <v/>
      </c>
      <c r="H5" s="105">
        <v>3.0</v>
      </c>
      <c r="I5" s="172" t="str">
        <f>IFERROR(__xludf.DUMMYFUNCTION("SPARKLINE(H5,{""charttype"",""bar"";""max"",3;""min"",1;""color1"",IF(H5=3,""#4078DD"",IF(H5=2,""#9CB7E9"",""#CED9EF""))})"),"")</f>
        <v/>
      </c>
      <c r="J5" s="105">
        <f t="shared" si="2"/>
        <v>1</v>
      </c>
      <c r="K5" s="45">
        <f t="shared" si="3"/>
        <v>5.4</v>
      </c>
      <c r="L5" s="105">
        <v>8.0</v>
      </c>
      <c r="M5" s="49" t="str">
        <f>IFERROR(__xludf.DUMMYFUNCTION("IF(A5=FALSE,SPARKLINE(K5:L5,{""charttype"",""bar"";""max"",8;""min"",0;""color1"",IF(K5&gt;=5,""green"",IF(K5&lt;=3,""orange"",""#C9C21D""));""color2"",""#eeeeee""}),""Done ✓"")"),"")</f>
        <v/>
      </c>
      <c r="N5" s="45"/>
      <c r="O5" s="45"/>
      <c r="P5" s="45"/>
      <c r="Q5" s="45"/>
      <c r="R5" s="45"/>
      <c r="S5" s="45"/>
      <c r="T5" s="45"/>
      <c r="U5" s="45"/>
      <c r="V5" s="45"/>
      <c r="W5" s="45"/>
      <c r="X5" s="45"/>
      <c r="Y5" s="45"/>
      <c r="Z5" s="45"/>
      <c r="AA5" s="45"/>
      <c r="AB5" s="45"/>
      <c r="AC5" s="45"/>
      <c r="AD5" s="45"/>
      <c r="AE5" s="45"/>
      <c r="AF5" s="45"/>
      <c r="AG5" s="45"/>
      <c r="AH5" s="45"/>
      <c r="AI5" s="45"/>
      <c r="AJ5" s="45"/>
    </row>
    <row r="6">
      <c r="A6" s="105" t="b">
        <v>0</v>
      </c>
      <c r="B6" s="44" t="s">
        <v>325</v>
      </c>
      <c r="C6" s="135" t="s">
        <v>32</v>
      </c>
      <c r="D6" s="136" t="s">
        <v>42</v>
      </c>
      <c r="E6" s="105">
        <f t="shared" si="1"/>
        <v>1.33</v>
      </c>
      <c r="F6" s="137">
        <v>3.0</v>
      </c>
      <c r="G6" s="105" t="str">
        <f>IFERROR(__xludf.DUMMYFUNCTION("SPARKLINE(F6,{""charttype"",""bar"";""max"",3;""min"",1;""color1"",IF(F6=3,""#4078DD"",IF(F6=2,""#9CB7E9"",""#CED9EF""))})"),"")</f>
        <v/>
      </c>
      <c r="H6" s="105">
        <v>1.0</v>
      </c>
      <c r="I6" s="172" t="str">
        <f>IFERROR(__xludf.DUMMYFUNCTION("SPARKLINE(H6,{""charttype"",""bar"";""max"",3;""min"",1;""color1"",IF(H6=3,""#4078DD"",IF(H6=2,""#9CB7E9"",""#CED9EF""))})"),"")</f>
        <v/>
      </c>
      <c r="J6" s="105">
        <f t="shared" si="2"/>
        <v>3</v>
      </c>
      <c r="K6" s="45">
        <f t="shared" si="3"/>
        <v>8</v>
      </c>
      <c r="L6" s="105">
        <v>8.0</v>
      </c>
      <c r="M6" s="49" t="str">
        <f>IFERROR(__xludf.DUMMYFUNCTION("IF(A6=FALSE,SPARKLINE(K6:L6,{""charttype"",""bar"";""max"",8;""min"",0;""color1"",IF(K6&gt;=5,""green"",IF(K6&lt;=3,""orange"",""#C9C21D""));""color2"",""#eeeeee""}),""Done ✓"")"),"")</f>
        <v/>
      </c>
      <c r="N6" s="45"/>
      <c r="O6" s="45"/>
      <c r="P6" s="45"/>
      <c r="Q6" s="45"/>
      <c r="R6" s="45"/>
      <c r="S6" s="45"/>
      <c r="T6" s="45"/>
      <c r="U6" s="45"/>
      <c r="V6" s="45"/>
      <c r="W6" s="45"/>
      <c r="X6" s="45"/>
      <c r="Y6" s="45"/>
      <c r="Z6" s="45"/>
      <c r="AA6" s="45"/>
      <c r="AB6" s="45"/>
      <c r="AC6" s="45"/>
      <c r="AD6" s="45"/>
      <c r="AE6" s="45"/>
      <c r="AF6" s="45"/>
      <c r="AG6" s="45"/>
      <c r="AH6" s="45"/>
      <c r="AI6" s="45"/>
      <c r="AJ6" s="45"/>
    </row>
    <row r="7">
      <c r="A7" s="63" t="b">
        <v>0</v>
      </c>
      <c r="B7" s="216" t="s">
        <v>326</v>
      </c>
      <c r="C7" s="128"/>
      <c r="D7" s="146" t="s">
        <v>42</v>
      </c>
      <c r="E7" s="63">
        <f t="shared" si="1"/>
        <v>1.33</v>
      </c>
      <c r="F7" s="147">
        <v>2.0</v>
      </c>
      <c r="G7" s="63" t="str">
        <f>IFERROR(__xludf.DUMMYFUNCTION("SPARKLINE(F7,{""charttype"",""bar"";""max"",3;""min"",1;""color1"",IF(F7=3,""#4078DD"",IF(F7=2,""#9CB7E9"",""#CED9EF""))})"),"")</f>
        <v/>
      </c>
      <c r="H7" s="63">
        <v>2.0</v>
      </c>
      <c r="I7" s="172" t="str">
        <f>IFERROR(__xludf.DUMMYFUNCTION("SPARKLINE(H7,{""charttype"",""bar"";""max"",3;""min"",1;""color1"",IF(H7=3,""#4078DD"",IF(H7=2,""#9CB7E9"",""#CED9EF""))})"),"")</f>
        <v/>
      </c>
      <c r="J7" s="63">
        <f t="shared" si="2"/>
        <v>2</v>
      </c>
      <c r="K7" s="58">
        <f t="shared" si="3"/>
        <v>5.4</v>
      </c>
      <c r="L7" s="63">
        <v>8.0</v>
      </c>
      <c r="M7" s="62" t="str">
        <f>IFERROR(__xludf.DUMMYFUNCTION("IF(A7=FALSE,SPARKLINE(K7:L7,{""charttype"",""bar"";""max"",8;""min"",0;""color1"",IF(K7&gt;=5,""green"",IF(K7&lt;=3,""orange"",""#C9C21D""));""color2"",""#eeeeee""}),""Done ✓"")"),"")</f>
        <v/>
      </c>
      <c r="N7" s="58"/>
      <c r="O7" s="58"/>
      <c r="P7" s="58"/>
      <c r="Q7" s="58"/>
      <c r="R7" s="58"/>
      <c r="S7" s="58"/>
      <c r="T7" s="58"/>
      <c r="U7" s="58"/>
      <c r="V7" s="58"/>
      <c r="W7" s="58"/>
      <c r="X7" s="58"/>
      <c r="Y7" s="58"/>
      <c r="Z7" s="58"/>
      <c r="AA7" s="58"/>
      <c r="AB7" s="58"/>
      <c r="AC7" s="58"/>
      <c r="AD7" s="58"/>
      <c r="AE7" s="58"/>
      <c r="AF7" s="58"/>
      <c r="AG7" s="58"/>
      <c r="AH7" s="58"/>
      <c r="AI7" s="58"/>
      <c r="AJ7" s="58"/>
    </row>
    <row r="8">
      <c r="A8" s="117" t="s">
        <v>214</v>
      </c>
      <c r="B8" s="118" t="s">
        <v>215</v>
      </c>
      <c r="C8" s="119"/>
      <c r="D8" s="119"/>
      <c r="E8" s="121"/>
      <c r="F8" s="122"/>
      <c r="G8" s="123"/>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row>
    <row r="9">
      <c r="A9" s="126" t="b">
        <v>0</v>
      </c>
      <c r="B9" s="214" t="s">
        <v>327</v>
      </c>
      <c r="C9" s="135" t="s">
        <v>32</v>
      </c>
      <c r="D9" s="129" t="s">
        <v>49</v>
      </c>
      <c r="E9" s="126">
        <f t="shared" ref="E9:E11" si="4">IF(D9="Not Relevant","",IF(D9="Good","",IF(D9="Bad",1.33,1)))</f>
        <v>1</v>
      </c>
      <c r="F9" s="130">
        <v>3.0</v>
      </c>
      <c r="G9" s="126" t="str">
        <f>IFERROR(__xludf.DUMMYFUNCTION("SPARKLINE(F9,{""charttype"",""bar"";""max"",3;""min"",1;""color1"",IF(F9=3,""#4078DD"",IF(F9=2,""#9CB7E9"",""#CED9EF""))})"),"")</f>
        <v/>
      </c>
      <c r="H9" s="126">
        <v>3.0</v>
      </c>
      <c r="I9" s="172" t="str">
        <f>IFERROR(__xludf.DUMMYFUNCTION("SPARKLINE(H9,{""charttype"",""bar"";""max"",3;""min"",1;""color1"",IF(H9=3,""#4078DD"",IF(H9=2,""#9CB7E9"",""#CED9EF""))})"),"")</f>
        <v/>
      </c>
      <c r="J9" s="126">
        <f t="shared" ref="J9:J11" si="5">IF(H9=1,3,IF(H9=2,2,1))</f>
        <v>1</v>
      </c>
      <c r="K9" s="100">
        <f t="shared" ref="K9:K11" si="6">ROUNDUP(((J9+F9)*E9),1)</f>
        <v>4</v>
      </c>
      <c r="L9" s="126">
        <v>8.0</v>
      </c>
      <c r="M9" s="104" t="str">
        <f>IFERROR(__xludf.DUMMYFUNCTION("IF(A9=FALSE,SPARKLINE(K9:L9,{""charttype"",""bar"";""max"",8;""min"",0;""color1"",IF(K9&gt;=5,""green"",IF(K9&lt;=3,""orange"",""#C9C21D""));""color2"",""#eeeeee""}),""Done ✓"")"),"")</f>
        <v/>
      </c>
      <c r="N9" s="100"/>
      <c r="O9" s="100"/>
      <c r="P9" s="100"/>
      <c r="Q9" s="100"/>
      <c r="R9" s="100"/>
      <c r="S9" s="100"/>
      <c r="T9" s="100"/>
      <c r="U9" s="100"/>
      <c r="V9" s="100"/>
      <c r="W9" s="100"/>
      <c r="X9" s="100"/>
      <c r="Y9" s="100"/>
      <c r="Z9" s="100"/>
      <c r="AA9" s="100"/>
      <c r="AB9" s="100"/>
      <c r="AC9" s="100"/>
      <c r="AD9" s="100"/>
      <c r="AE9" s="100"/>
      <c r="AF9" s="100"/>
      <c r="AG9" s="100"/>
      <c r="AH9" s="100"/>
      <c r="AI9" s="100"/>
      <c r="AJ9" s="100"/>
    </row>
    <row r="10">
      <c r="A10" s="105" t="b">
        <v>0</v>
      </c>
      <c r="B10" s="217" t="s">
        <v>328</v>
      </c>
      <c r="C10" s="135" t="s">
        <v>32</v>
      </c>
      <c r="D10" s="136" t="s">
        <v>49</v>
      </c>
      <c r="E10" s="105">
        <f t="shared" si="4"/>
        <v>1</v>
      </c>
      <c r="F10" s="137">
        <v>3.0</v>
      </c>
      <c r="G10" s="105" t="str">
        <f>IFERROR(__xludf.DUMMYFUNCTION("SPARKLINE(F10,{""charttype"",""bar"";""max"",3;""min"",1;""color1"",IF(F10=3,""#4078DD"",IF(F10=2,""#9CB7E9"",""#dddddd""))})"),"")</f>
        <v/>
      </c>
      <c r="H10" s="105">
        <v>2.0</v>
      </c>
      <c r="I10" s="172" t="str">
        <f>IFERROR(__xludf.DUMMYFUNCTION("SPARKLINE(H10,{""charttype"",""bar"";""max"",3;""min"",1;""color1"",IF(H10=3,""#4078DD"",IF(H10=2,""#9CB7E9"",""#CED9EF""))})"),"")</f>
        <v/>
      </c>
      <c r="J10" s="105">
        <f t="shared" si="5"/>
        <v>2</v>
      </c>
      <c r="K10" s="45">
        <f t="shared" si="6"/>
        <v>5</v>
      </c>
      <c r="L10" s="105">
        <v>8.0</v>
      </c>
      <c r="M10" s="49" t="str">
        <f>IFERROR(__xludf.DUMMYFUNCTION("IF(A10=FALSE,SPARKLINE(K10:L10,{""charttype"",""bar"";""max"",8;""min"",0;""color1"",IF(K10&gt;=5,""green"",IF(K10&lt;=3,""orange"",""#C9C21D""));""color2"",""#eeeeee""}),""Done ✓"")"),"")</f>
        <v/>
      </c>
      <c r="N10" s="45"/>
      <c r="O10" s="45"/>
      <c r="P10" s="45"/>
      <c r="Q10" s="45"/>
      <c r="R10" s="45"/>
      <c r="S10" s="45"/>
      <c r="T10" s="45"/>
      <c r="U10" s="45"/>
      <c r="V10" s="45"/>
      <c r="W10" s="45"/>
      <c r="X10" s="45"/>
      <c r="Y10" s="45"/>
      <c r="Z10" s="45"/>
      <c r="AA10" s="45"/>
      <c r="AB10" s="45"/>
      <c r="AC10" s="45"/>
      <c r="AD10" s="45"/>
      <c r="AE10" s="45"/>
      <c r="AF10" s="45"/>
      <c r="AG10" s="45"/>
      <c r="AH10" s="45"/>
      <c r="AI10" s="45"/>
      <c r="AJ10" s="45"/>
    </row>
    <row r="11">
      <c r="A11" s="105" t="b">
        <v>0</v>
      </c>
      <c r="B11" s="44" t="s">
        <v>329</v>
      </c>
      <c r="C11" s="128"/>
      <c r="D11" s="136" t="s">
        <v>49</v>
      </c>
      <c r="E11" s="105">
        <f t="shared" si="4"/>
        <v>1</v>
      </c>
      <c r="F11" s="137">
        <v>3.0</v>
      </c>
      <c r="G11" s="105" t="str">
        <f>IFERROR(__xludf.DUMMYFUNCTION("SPARKLINE(F11,{""charttype"",""bar"";""max"",3;""min"",1;""color1"",IF(F11=3,""#4078DD"",IF(F11=2,""#9CB7E9"",""#CED9EF""))})"),"")</f>
        <v/>
      </c>
      <c r="H11" s="105">
        <v>3.0</v>
      </c>
      <c r="I11" s="172" t="str">
        <f>IFERROR(__xludf.DUMMYFUNCTION("SPARKLINE(H11,{""charttype"",""bar"";""max"",3;""min"",1;""color1"",IF(H11=3,""#4078DD"",IF(H11=2,""#9CB7E9"",""#CED9EF""))})"),"")</f>
        <v/>
      </c>
      <c r="J11" s="105">
        <f t="shared" si="5"/>
        <v>1</v>
      </c>
      <c r="K11" s="45">
        <f t="shared" si="6"/>
        <v>4</v>
      </c>
      <c r="L11" s="105">
        <v>8.0</v>
      </c>
      <c r="M11" s="49" t="str">
        <f>IFERROR(__xludf.DUMMYFUNCTION("IF(A11=FALSE,SPARKLINE(K11:L11,{""charttype"",""bar"";""max"",8;""min"",0;""color1"",IF(K11&gt;=5,""green"",IF(K11&lt;=3,""orange"",""#C9C21D""));""color2"",""#eeeeee""}),""Done ✓"")"),"")</f>
        <v/>
      </c>
      <c r="N11" s="45"/>
      <c r="O11" s="45"/>
      <c r="P11" s="45"/>
      <c r="Q11" s="45"/>
      <c r="R11" s="45"/>
      <c r="S11" s="45"/>
      <c r="T11" s="45"/>
      <c r="U11" s="45"/>
      <c r="V11" s="45"/>
      <c r="W11" s="45"/>
      <c r="X11" s="45"/>
      <c r="Y11" s="45"/>
      <c r="Z11" s="45"/>
      <c r="AA11" s="45"/>
      <c r="AB11" s="45"/>
      <c r="AC11" s="45"/>
      <c r="AD11" s="45"/>
      <c r="AE11" s="45"/>
      <c r="AF11" s="45"/>
      <c r="AG11" s="45"/>
      <c r="AH11" s="45"/>
      <c r="AI11" s="45"/>
      <c r="AJ11" s="45"/>
    </row>
    <row r="12">
      <c r="A12" s="105"/>
      <c r="B12" s="44"/>
      <c r="C12" s="46"/>
      <c r="D12" s="105"/>
      <c r="E12" s="137"/>
      <c r="F12" s="105"/>
      <c r="G12" s="105"/>
      <c r="H12" s="105"/>
      <c r="I12" s="105"/>
      <c r="J12" s="45"/>
      <c r="K12" s="49"/>
      <c r="L12" s="49"/>
      <c r="M12" s="45"/>
      <c r="N12" s="45"/>
      <c r="O12" s="45"/>
      <c r="P12" s="45"/>
      <c r="Q12" s="45"/>
      <c r="R12" s="45"/>
      <c r="S12" s="45"/>
      <c r="T12" s="45"/>
      <c r="U12" s="45"/>
      <c r="V12" s="45"/>
      <c r="W12" s="45"/>
      <c r="X12" s="45"/>
      <c r="Y12" s="45"/>
      <c r="Z12" s="45"/>
      <c r="AA12" s="45"/>
      <c r="AB12" s="45"/>
      <c r="AC12" s="45"/>
      <c r="AD12" s="45"/>
      <c r="AE12" s="45"/>
      <c r="AF12" s="45"/>
      <c r="AG12" s="45"/>
      <c r="AH12" s="45"/>
      <c r="AI12" s="45"/>
    </row>
    <row r="13">
      <c r="A13" s="45"/>
      <c r="B13" s="44"/>
      <c r="C13" s="46"/>
      <c r="D13" s="45"/>
      <c r="E13" s="137"/>
      <c r="F13" s="105"/>
      <c r="G13" s="45"/>
      <c r="H13" s="45"/>
      <c r="I13" s="45"/>
      <c r="J13" s="45"/>
      <c r="K13" s="49"/>
      <c r="L13" s="49"/>
      <c r="M13" s="45"/>
      <c r="N13" s="45"/>
      <c r="O13" s="45"/>
      <c r="P13" s="45"/>
      <c r="Q13" s="45"/>
      <c r="R13" s="45"/>
      <c r="S13" s="45"/>
      <c r="T13" s="45"/>
      <c r="U13" s="45"/>
      <c r="V13" s="45"/>
      <c r="W13" s="45"/>
      <c r="X13" s="45"/>
      <c r="Y13" s="45"/>
      <c r="Z13" s="45"/>
      <c r="AA13" s="45"/>
      <c r="AB13" s="45"/>
      <c r="AC13" s="45"/>
      <c r="AD13" s="45"/>
      <c r="AE13" s="45"/>
      <c r="AF13" s="45"/>
      <c r="AG13" s="45"/>
      <c r="AH13" s="45"/>
      <c r="AI13" s="45"/>
    </row>
    <row r="14">
      <c r="A14" s="45"/>
      <c r="B14" s="44"/>
      <c r="C14" s="46"/>
      <c r="D14" s="45"/>
      <c r="E14" s="137"/>
      <c r="F14" s="105"/>
      <c r="G14" s="45"/>
      <c r="H14" s="45"/>
      <c r="I14" s="45"/>
      <c r="J14" s="45"/>
      <c r="K14" s="49"/>
      <c r="L14" s="49"/>
      <c r="M14" s="45"/>
      <c r="N14" s="45"/>
      <c r="O14" s="45"/>
      <c r="P14" s="45"/>
      <c r="Q14" s="45"/>
      <c r="R14" s="45"/>
      <c r="S14" s="45"/>
      <c r="T14" s="45"/>
      <c r="U14" s="45"/>
      <c r="V14" s="45"/>
      <c r="W14" s="45"/>
      <c r="X14" s="45"/>
      <c r="Y14" s="45"/>
      <c r="Z14" s="45"/>
      <c r="AA14" s="45"/>
      <c r="AB14" s="45"/>
      <c r="AC14" s="45"/>
      <c r="AD14" s="45"/>
      <c r="AE14" s="45"/>
      <c r="AF14" s="45"/>
      <c r="AG14" s="45"/>
      <c r="AH14" s="45"/>
      <c r="AI14" s="45"/>
    </row>
    <row r="15">
      <c r="A15" s="45"/>
      <c r="B15" s="44"/>
      <c r="C15" s="46"/>
      <c r="D15" s="45"/>
      <c r="E15" s="137"/>
      <c r="F15" s="105"/>
      <c r="G15" s="45"/>
      <c r="H15" s="45"/>
      <c r="I15" s="45"/>
      <c r="J15" s="45"/>
      <c r="K15" s="49"/>
      <c r="L15" s="49"/>
      <c r="M15" s="45"/>
      <c r="N15" s="45"/>
      <c r="O15" s="45"/>
      <c r="P15" s="45"/>
      <c r="Q15" s="45"/>
      <c r="R15" s="45"/>
      <c r="S15" s="45"/>
      <c r="T15" s="45"/>
      <c r="U15" s="45"/>
      <c r="V15" s="45"/>
      <c r="W15" s="45"/>
      <c r="X15" s="45"/>
      <c r="Y15" s="45"/>
      <c r="Z15" s="45"/>
      <c r="AA15" s="45"/>
      <c r="AB15" s="45"/>
      <c r="AC15" s="45"/>
      <c r="AD15" s="45"/>
      <c r="AE15" s="45"/>
      <c r="AF15" s="45"/>
      <c r="AG15" s="45"/>
      <c r="AH15" s="45"/>
      <c r="AI15" s="45"/>
    </row>
    <row r="16">
      <c r="A16" s="45"/>
      <c r="B16" s="44"/>
      <c r="C16" s="46"/>
      <c r="D16" s="45"/>
      <c r="E16" s="137"/>
      <c r="F16" s="105"/>
      <c r="G16" s="45"/>
      <c r="H16" s="45"/>
      <c r="I16" s="45"/>
      <c r="J16" s="45"/>
      <c r="K16" s="49"/>
      <c r="L16" s="49"/>
      <c r="M16" s="45"/>
      <c r="N16" s="45"/>
      <c r="O16" s="45"/>
      <c r="P16" s="45"/>
      <c r="Q16" s="45"/>
      <c r="R16" s="45"/>
      <c r="S16" s="45"/>
      <c r="T16" s="45"/>
      <c r="U16" s="45"/>
      <c r="V16" s="45"/>
      <c r="W16" s="45"/>
      <c r="X16" s="45"/>
      <c r="Y16" s="45"/>
      <c r="Z16" s="45"/>
      <c r="AA16" s="45"/>
      <c r="AB16" s="45"/>
      <c r="AC16" s="45"/>
      <c r="AD16" s="45"/>
      <c r="AE16" s="45"/>
      <c r="AF16" s="45"/>
      <c r="AG16" s="45"/>
      <c r="AH16" s="45"/>
      <c r="AI16" s="45"/>
    </row>
    <row r="17">
      <c r="A17" s="45"/>
      <c r="B17" s="44"/>
      <c r="C17" s="46"/>
      <c r="D17" s="45"/>
      <c r="E17" s="137"/>
      <c r="F17" s="105"/>
      <c r="G17" s="45"/>
      <c r="H17" s="45"/>
      <c r="I17" s="45"/>
      <c r="J17" s="45"/>
      <c r="K17" s="49"/>
      <c r="L17" s="49"/>
      <c r="M17" s="45"/>
      <c r="N17" s="45"/>
      <c r="O17" s="45"/>
      <c r="P17" s="45"/>
      <c r="Q17" s="45"/>
      <c r="R17" s="45"/>
      <c r="S17" s="45"/>
      <c r="T17" s="45"/>
      <c r="U17" s="45"/>
      <c r="V17" s="45"/>
      <c r="W17" s="45"/>
      <c r="X17" s="45"/>
      <c r="Y17" s="45"/>
      <c r="Z17" s="45"/>
      <c r="AA17" s="45"/>
      <c r="AB17" s="45"/>
      <c r="AC17" s="45"/>
      <c r="AD17" s="45"/>
      <c r="AE17" s="45"/>
      <c r="AF17" s="45"/>
      <c r="AG17" s="45"/>
      <c r="AH17" s="45"/>
      <c r="AI17" s="45"/>
    </row>
    <row r="18">
      <c r="A18" s="45"/>
      <c r="B18" s="44"/>
      <c r="C18" s="46"/>
      <c r="D18" s="45"/>
      <c r="E18" s="137"/>
      <c r="F18" s="105"/>
      <c r="G18" s="45"/>
      <c r="H18" s="45"/>
      <c r="I18" s="45"/>
      <c r="J18" s="45"/>
      <c r="K18" s="49"/>
      <c r="L18" s="49"/>
      <c r="M18" s="45"/>
      <c r="N18" s="45"/>
      <c r="O18" s="45"/>
      <c r="P18" s="45"/>
      <c r="Q18" s="45"/>
      <c r="R18" s="45"/>
      <c r="S18" s="45"/>
      <c r="T18" s="45"/>
      <c r="U18" s="45"/>
      <c r="V18" s="45"/>
      <c r="W18" s="45"/>
      <c r="X18" s="45"/>
      <c r="Y18" s="45"/>
      <c r="Z18" s="45"/>
      <c r="AA18" s="45"/>
      <c r="AB18" s="45"/>
      <c r="AC18" s="45"/>
      <c r="AD18" s="45"/>
      <c r="AE18" s="45"/>
      <c r="AF18" s="45"/>
      <c r="AG18" s="45"/>
      <c r="AH18" s="45"/>
      <c r="AI18" s="45"/>
    </row>
    <row r="19">
      <c r="A19" s="45"/>
      <c r="B19" s="44"/>
      <c r="C19" s="46"/>
      <c r="D19" s="45"/>
      <c r="E19" s="137"/>
      <c r="F19" s="105"/>
      <c r="G19" s="45"/>
      <c r="H19" s="45"/>
      <c r="I19" s="45"/>
      <c r="J19" s="45"/>
      <c r="K19" s="49"/>
      <c r="L19" s="49"/>
      <c r="M19" s="45"/>
      <c r="N19" s="45"/>
      <c r="O19" s="45"/>
      <c r="P19" s="45"/>
      <c r="Q19" s="45"/>
      <c r="R19" s="45"/>
      <c r="S19" s="45"/>
      <c r="T19" s="45"/>
      <c r="U19" s="45"/>
      <c r="V19" s="45"/>
      <c r="W19" s="45"/>
      <c r="X19" s="45"/>
      <c r="Y19" s="45"/>
      <c r="Z19" s="45"/>
      <c r="AA19" s="45"/>
      <c r="AB19" s="45"/>
      <c r="AC19" s="45"/>
      <c r="AD19" s="45"/>
      <c r="AE19" s="45"/>
      <c r="AF19" s="45"/>
      <c r="AG19" s="45"/>
      <c r="AH19" s="45"/>
      <c r="AI19" s="45"/>
    </row>
    <row r="20">
      <c r="A20" s="45"/>
      <c r="B20" s="44"/>
      <c r="C20" s="46"/>
      <c r="D20" s="45"/>
      <c r="E20" s="137"/>
      <c r="F20" s="105"/>
      <c r="G20" s="45"/>
      <c r="H20" s="45"/>
      <c r="I20" s="45"/>
      <c r="J20" s="45"/>
      <c r="K20" s="49"/>
      <c r="L20" s="49"/>
      <c r="M20" s="45"/>
      <c r="N20" s="45"/>
      <c r="O20" s="45"/>
      <c r="P20" s="45"/>
      <c r="Q20" s="45"/>
      <c r="R20" s="45"/>
      <c r="S20" s="45"/>
      <c r="T20" s="45"/>
      <c r="U20" s="45"/>
      <c r="V20" s="45"/>
      <c r="W20" s="45"/>
      <c r="X20" s="45"/>
      <c r="Y20" s="45"/>
      <c r="Z20" s="45"/>
      <c r="AA20" s="45"/>
      <c r="AB20" s="45"/>
      <c r="AC20" s="45"/>
      <c r="AD20" s="45"/>
      <c r="AE20" s="45"/>
      <c r="AF20" s="45"/>
      <c r="AG20" s="45"/>
      <c r="AH20" s="45"/>
      <c r="AI20" s="45"/>
    </row>
    <row r="21">
      <c r="A21" s="45"/>
      <c r="B21" s="106"/>
      <c r="C21" s="46"/>
      <c r="D21" s="45"/>
      <c r="E21" s="137"/>
      <c r="F21" s="105"/>
      <c r="G21" s="45"/>
      <c r="H21" s="45"/>
      <c r="I21" s="45"/>
      <c r="J21" s="45"/>
      <c r="K21" s="49"/>
      <c r="L21" s="49"/>
      <c r="M21" s="45"/>
      <c r="N21" s="45"/>
      <c r="O21" s="45"/>
      <c r="P21" s="45"/>
      <c r="Q21" s="45"/>
      <c r="R21" s="45"/>
      <c r="S21" s="45"/>
      <c r="T21" s="45"/>
      <c r="U21" s="45"/>
      <c r="V21" s="45"/>
      <c r="W21" s="45"/>
      <c r="X21" s="45"/>
      <c r="Y21" s="45"/>
      <c r="Z21" s="45"/>
      <c r="AA21" s="45"/>
      <c r="AB21" s="45"/>
      <c r="AC21" s="45"/>
      <c r="AD21" s="45"/>
      <c r="AE21" s="45"/>
      <c r="AF21" s="45"/>
      <c r="AG21" s="45"/>
      <c r="AH21" s="45"/>
      <c r="AI21" s="45"/>
    </row>
    <row r="22">
      <c r="A22" s="45"/>
      <c r="B22" s="44"/>
      <c r="C22" s="46"/>
      <c r="D22" s="45"/>
      <c r="E22" s="137"/>
      <c r="F22" s="105"/>
      <c r="G22" s="45"/>
      <c r="H22" s="45"/>
      <c r="I22" s="45"/>
      <c r="J22" s="45"/>
      <c r="K22" s="49"/>
      <c r="L22" s="49"/>
      <c r="M22" s="45"/>
      <c r="N22" s="45"/>
      <c r="O22" s="45"/>
      <c r="P22" s="45"/>
      <c r="Q22" s="45"/>
      <c r="R22" s="45"/>
      <c r="S22" s="45"/>
      <c r="T22" s="45"/>
      <c r="U22" s="45"/>
      <c r="V22" s="45"/>
      <c r="W22" s="45"/>
      <c r="X22" s="45"/>
      <c r="Y22" s="45"/>
      <c r="Z22" s="45"/>
      <c r="AA22" s="45"/>
      <c r="AB22" s="45"/>
      <c r="AC22" s="45"/>
      <c r="AD22" s="45"/>
      <c r="AE22" s="45"/>
      <c r="AF22" s="45"/>
      <c r="AG22" s="45"/>
      <c r="AH22" s="45"/>
      <c r="AI22" s="45"/>
    </row>
    <row r="23">
      <c r="A23" s="45"/>
      <c r="B23" s="107"/>
      <c r="C23" s="46"/>
      <c r="D23" s="45"/>
      <c r="E23" s="137"/>
      <c r="F23" s="105"/>
      <c r="G23" s="45"/>
      <c r="H23" s="45"/>
      <c r="I23" s="45"/>
      <c r="J23" s="45"/>
      <c r="K23" s="49"/>
      <c r="L23" s="49"/>
      <c r="M23" s="45"/>
      <c r="N23" s="45"/>
      <c r="O23" s="45"/>
      <c r="P23" s="45"/>
      <c r="Q23" s="45"/>
      <c r="R23" s="45"/>
      <c r="S23" s="45"/>
      <c r="T23" s="45"/>
      <c r="U23" s="45"/>
      <c r="V23" s="45"/>
      <c r="W23" s="45"/>
      <c r="X23" s="45"/>
      <c r="Y23" s="45"/>
      <c r="Z23" s="45"/>
      <c r="AA23" s="45"/>
      <c r="AB23" s="45"/>
      <c r="AC23" s="45"/>
      <c r="AD23" s="45"/>
      <c r="AE23" s="45"/>
      <c r="AF23" s="45"/>
      <c r="AG23" s="45"/>
      <c r="AH23" s="45"/>
      <c r="AI23" s="45"/>
    </row>
    <row r="24">
      <c r="A24" s="45"/>
      <c r="B24" s="107"/>
      <c r="C24" s="46"/>
      <c r="D24" s="45"/>
      <c r="E24" s="137"/>
      <c r="F24" s="105"/>
      <c r="G24" s="45"/>
      <c r="H24" s="45"/>
      <c r="I24" s="45"/>
      <c r="J24" s="45"/>
      <c r="K24" s="49"/>
      <c r="L24" s="49"/>
      <c r="M24" s="45"/>
      <c r="N24" s="45"/>
      <c r="O24" s="45"/>
      <c r="P24" s="45"/>
      <c r="Q24" s="108"/>
      <c r="R24" s="45"/>
      <c r="S24" s="45"/>
      <c r="T24" s="45"/>
      <c r="U24" s="45"/>
      <c r="V24" s="45"/>
      <c r="W24" s="45"/>
      <c r="X24" s="45"/>
      <c r="Y24" s="45"/>
      <c r="Z24" s="45"/>
      <c r="AA24" s="45"/>
      <c r="AB24" s="45"/>
      <c r="AC24" s="45"/>
      <c r="AD24" s="45"/>
      <c r="AE24" s="45"/>
      <c r="AF24" s="45"/>
      <c r="AG24" s="45"/>
      <c r="AH24" s="45"/>
      <c r="AI24" s="45"/>
    </row>
    <row r="25">
      <c r="A25" s="45"/>
      <c r="B25" s="107"/>
      <c r="C25" s="46"/>
      <c r="D25" s="45"/>
      <c r="E25" s="137"/>
      <c r="F25" s="105"/>
      <c r="G25" s="45"/>
      <c r="H25" s="45"/>
      <c r="I25" s="45"/>
      <c r="J25" s="45"/>
      <c r="K25" s="49"/>
      <c r="L25" s="49"/>
      <c r="M25" s="45"/>
      <c r="N25" s="45"/>
      <c r="O25" s="45"/>
      <c r="P25" s="45"/>
      <c r="Q25" s="45"/>
      <c r="R25" s="45"/>
      <c r="S25" s="45"/>
      <c r="T25" s="45"/>
      <c r="U25" s="45"/>
      <c r="V25" s="45"/>
      <c r="W25" s="45"/>
      <c r="X25" s="45"/>
      <c r="Y25" s="45"/>
      <c r="Z25" s="45"/>
      <c r="AA25" s="45"/>
      <c r="AB25" s="45"/>
      <c r="AC25" s="45"/>
      <c r="AD25" s="45"/>
      <c r="AE25" s="45"/>
      <c r="AF25" s="45"/>
      <c r="AG25" s="45"/>
      <c r="AH25" s="45"/>
      <c r="AI25" s="45"/>
    </row>
    <row r="26">
      <c r="A26" s="45"/>
      <c r="B26" s="109"/>
      <c r="C26" s="46"/>
      <c r="D26" s="45"/>
      <c r="E26" s="137"/>
      <c r="F26" s="105"/>
      <c r="G26" s="45"/>
      <c r="H26" s="45"/>
      <c r="I26" s="45"/>
      <c r="J26" s="45"/>
      <c r="K26" s="49"/>
      <c r="L26" s="49"/>
      <c r="M26" s="45"/>
      <c r="N26" s="45"/>
      <c r="O26" s="45"/>
      <c r="P26" s="45"/>
      <c r="Q26" s="45"/>
      <c r="R26" s="45"/>
      <c r="S26" s="45"/>
      <c r="T26" s="45"/>
      <c r="U26" s="45"/>
      <c r="V26" s="45"/>
      <c r="W26" s="45"/>
      <c r="X26" s="45"/>
      <c r="Y26" s="45"/>
      <c r="Z26" s="45"/>
      <c r="AA26" s="45"/>
      <c r="AB26" s="45"/>
      <c r="AC26" s="45"/>
      <c r="AD26" s="45"/>
      <c r="AE26" s="45"/>
      <c r="AF26" s="45"/>
      <c r="AG26" s="45"/>
      <c r="AH26" s="45"/>
      <c r="AI26" s="45"/>
    </row>
    <row r="27">
      <c r="A27" s="45"/>
      <c r="B27" s="109"/>
      <c r="C27" s="46"/>
      <c r="D27" s="45"/>
      <c r="E27" s="137"/>
      <c r="F27" s="105"/>
      <c r="G27" s="45"/>
      <c r="H27" s="45"/>
      <c r="I27" s="45"/>
      <c r="J27" s="45"/>
      <c r="K27" s="49"/>
      <c r="L27" s="49"/>
      <c r="M27" s="45"/>
      <c r="N27" s="45"/>
      <c r="O27" s="45"/>
      <c r="P27" s="45"/>
      <c r="Q27" s="45"/>
      <c r="R27" s="45"/>
      <c r="S27" s="45"/>
      <c r="T27" s="45"/>
      <c r="U27" s="45"/>
      <c r="V27" s="45"/>
      <c r="W27" s="45"/>
      <c r="X27" s="45"/>
      <c r="Y27" s="45"/>
      <c r="Z27" s="45"/>
      <c r="AA27" s="45"/>
      <c r="AB27" s="45"/>
      <c r="AC27" s="45"/>
      <c r="AD27" s="45"/>
      <c r="AE27" s="45"/>
      <c r="AF27" s="45"/>
      <c r="AG27" s="45"/>
      <c r="AH27" s="45"/>
      <c r="AI27" s="45"/>
    </row>
    <row r="28">
      <c r="A28" s="45"/>
      <c r="B28" s="109"/>
      <c r="C28" s="46"/>
      <c r="D28" s="45"/>
      <c r="E28" s="137"/>
      <c r="F28" s="105"/>
      <c r="G28" s="45"/>
      <c r="H28" s="45"/>
      <c r="I28" s="45"/>
      <c r="J28" s="45"/>
      <c r="K28" s="49"/>
      <c r="L28" s="49"/>
      <c r="M28" s="45"/>
      <c r="N28" s="45"/>
      <c r="O28" s="45"/>
      <c r="P28" s="45"/>
      <c r="Q28" s="45"/>
      <c r="R28" s="45"/>
      <c r="S28" s="45"/>
      <c r="T28" s="45"/>
      <c r="U28" s="45"/>
      <c r="V28" s="45"/>
      <c r="W28" s="45"/>
      <c r="X28" s="45"/>
      <c r="Y28" s="45"/>
      <c r="Z28" s="45"/>
      <c r="AA28" s="45"/>
      <c r="AB28" s="45"/>
      <c r="AC28" s="45"/>
      <c r="AD28" s="45"/>
      <c r="AE28" s="45"/>
      <c r="AF28" s="45"/>
      <c r="AG28" s="45"/>
      <c r="AH28" s="45"/>
      <c r="AI28" s="45"/>
    </row>
    <row r="29">
      <c r="A29" s="45"/>
      <c r="B29" s="109"/>
      <c r="C29" s="46"/>
      <c r="D29" s="45"/>
      <c r="E29" s="137"/>
      <c r="F29" s="105"/>
      <c r="G29" s="45"/>
      <c r="H29" s="45"/>
      <c r="I29" s="45"/>
      <c r="J29" s="45"/>
      <c r="K29" s="49"/>
      <c r="L29" s="49"/>
      <c r="M29" s="45"/>
      <c r="N29" s="45"/>
      <c r="O29" s="45"/>
      <c r="P29" s="45"/>
      <c r="Q29" s="45"/>
      <c r="R29" s="45"/>
      <c r="S29" s="45"/>
      <c r="T29" s="45"/>
      <c r="U29" s="45"/>
      <c r="V29" s="45"/>
      <c r="W29" s="45"/>
      <c r="X29" s="45"/>
      <c r="Y29" s="45"/>
      <c r="Z29" s="45"/>
      <c r="AA29" s="45"/>
      <c r="AB29" s="45"/>
      <c r="AC29" s="45"/>
      <c r="AD29" s="45"/>
      <c r="AE29" s="45"/>
      <c r="AF29" s="45"/>
      <c r="AG29" s="45"/>
      <c r="AH29" s="45"/>
      <c r="AI29" s="45"/>
    </row>
    <row r="30">
      <c r="A30" s="45"/>
      <c r="B30" s="109"/>
      <c r="C30" s="46"/>
      <c r="D30" s="45"/>
      <c r="E30" s="137"/>
      <c r="F30" s="105"/>
      <c r="G30" s="45"/>
      <c r="H30" s="45"/>
      <c r="I30" s="45"/>
      <c r="J30" s="45"/>
      <c r="K30" s="49"/>
      <c r="L30" s="49"/>
      <c r="M30" s="45"/>
      <c r="N30" s="45"/>
      <c r="O30" s="45"/>
      <c r="P30" s="45"/>
      <c r="Q30" s="45"/>
      <c r="R30" s="45"/>
      <c r="S30" s="45"/>
      <c r="T30" s="45"/>
      <c r="U30" s="45"/>
      <c r="V30" s="45"/>
      <c r="W30" s="45"/>
      <c r="X30" s="45"/>
      <c r="Y30" s="45"/>
      <c r="Z30" s="45"/>
      <c r="AA30" s="45"/>
      <c r="AB30" s="45"/>
      <c r="AC30" s="45"/>
      <c r="AD30" s="45"/>
      <c r="AE30" s="45"/>
      <c r="AF30" s="45"/>
      <c r="AG30" s="45"/>
      <c r="AH30" s="45"/>
      <c r="AI30" s="45"/>
    </row>
    <row r="31">
      <c r="A31" s="45"/>
      <c r="B31" s="109"/>
      <c r="C31" s="46"/>
      <c r="D31" s="45"/>
      <c r="E31" s="137"/>
      <c r="F31" s="105"/>
      <c r="G31" s="45"/>
      <c r="H31" s="45"/>
      <c r="I31" s="45"/>
      <c r="J31" s="45"/>
      <c r="K31" s="49"/>
      <c r="L31" s="49"/>
      <c r="M31" s="45"/>
      <c r="N31" s="45"/>
      <c r="O31" s="45"/>
      <c r="P31" s="45"/>
      <c r="Q31" s="45"/>
      <c r="R31" s="45"/>
      <c r="S31" s="45"/>
      <c r="T31" s="45"/>
      <c r="U31" s="45"/>
      <c r="V31" s="45"/>
      <c r="W31" s="45"/>
      <c r="X31" s="45"/>
      <c r="Y31" s="45"/>
      <c r="Z31" s="45"/>
      <c r="AA31" s="45"/>
      <c r="AB31" s="45"/>
      <c r="AC31" s="45"/>
      <c r="AD31" s="45"/>
      <c r="AE31" s="45"/>
      <c r="AF31" s="45"/>
      <c r="AG31" s="45"/>
      <c r="AH31" s="45"/>
      <c r="AI31" s="45"/>
    </row>
    <row r="32">
      <c r="A32" s="45"/>
      <c r="B32" s="109"/>
      <c r="C32" s="46"/>
      <c r="D32" s="45"/>
      <c r="E32" s="137"/>
      <c r="F32" s="105"/>
      <c r="G32" s="45"/>
      <c r="H32" s="45"/>
      <c r="I32" s="45"/>
      <c r="J32" s="45"/>
      <c r="K32" s="49"/>
      <c r="L32" s="49"/>
      <c r="M32" s="45"/>
      <c r="N32" s="45"/>
      <c r="O32" s="45"/>
      <c r="P32" s="45"/>
      <c r="Q32" s="45"/>
      <c r="R32" s="45"/>
      <c r="S32" s="45"/>
      <c r="T32" s="45"/>
      <c r="U32" s="45"/>
      <c r="V32" s="45"/>
      <c r="W32" s="45"/>
      <c r="X32" s="45"/>
      <c r="Y32" s="45"/>
      <c r="Z32" s="45"/>
      <c r="AA32" s="45"/>
      <c r="AB32" s="45"/>
      <c r="AC32" s="45"/>
      <c r="AD32" s="45"/>
      <c r="AE32" s="45"/>
      <c r="AF32" s="45"/>
      <c r="AG32" s="45"/>
      <c r="AH32" s="45"/>
      <c r="AI32" s="45"/>
    </row>
    <row r="33">
      <c r="A33" s="45"/>
      <c r="B33" s="109"/>
      <c r="C33" s="46"/>
      <c r="D33" s="45"/>
      <c r="E33" s="137"/>
      <c r="F33" s="105"/>
      <c r="G33" s="45"/>
      <c r="H33" s="45"/>
      <c r="I33" s="45"/>
      <c r="J33" s="45"/>
      <c r="K33" s="49"/>
      <c r="L33" s="49"/>
      <c r="M33" s="45"/>
      <c r="N33" s="45"/>
      <c r="O33" s="45"/>
      <c r="P33" s="45"/>
      <c r="Q33" s="45"/>
      <c r="R33" s="45"/>
      <c r="S33" s="45"/>
      <c r="T33" s="45"/>
      <c r="U33" s="45"/>
      <c r="V33" s="45"/>
      <c r="W33" s="45"/>
      <c r="X33" s="45"/>
      <c r="Y33" s="45"/>
      <c r="Z33" s="45"/>
      <c r="AA33" s="45"/>
      <c r="AB33" s="45"/>
      <c r="AC33" s="45"/>
      <c r="AD33" s="45"/>
      <c r="AE33" s="45"/>
      <c r="AF33" s="45"/>
      <c r="AG33" s="45"/>
      <c r="AH33" s="45"/>
      <c r="AI33" s="45"/>
    </row>
    <row r="34">
      <c r="A34" s="45"/>
      <c r="B34" s="109"/>
      <c r="C34" s="46"/>
      <c r="D34" s="45"/>
      <c r="E34" s="137"/>
      <c r="F34" s="105"/>
      <c r="G34" s="45"/>
      <c r="H34" s="45"/>
      <c r="I34" s="45"/>
      <c r="J34" s="45"/>
      <c r="K34" s="49"/>
      <c r="L34" s="49"/>
      <c r="M34" s="45"/>
      <c r="N34" s="45"/>
      <c r="O34" s="45"/>
      <c r="P34" s="45"/>
      <c r="Q34" s="45"/>
      <c r="R34" s="45"/>
      <c r="S34" s="45"/>
      <c r="T34" s="45"/>
      <c r="U34" s="45"/>
      <c r="V34" s="45"/>
      <c r="W34" s="45"/>
      <c r="X34" s="45"/>
      <c r="Y34" s="45"/>
      <c r="Z34" s="45"/>
      <c r="AA34" s="45"/>
      <c r="AB34" s="45"/>
      <c r="AC34" s="45"/>
      <c r="AD34" s="45"/>
      <c r="AE34" s="45"/>
      <c r="AF34" s="45"/>
      <c r="AG34" s="45"/>
      <c r="AH34" s="45"/>
      <c r="AI34" s="45"/>
    </row>
    <row r="35">
      <c r="A35" s="45"/>
      <c r="B35" s="109"/>
      <c r="C35" s="46"/>
      <c r="D35" s="45"/>
      <c r="E35" s="137"/>
      <c r="F35" s="105"/>
      <c r="G35" s="45"/>
      <c r="H35" s="45"/>
      <c r="I35" s="45"/>
      <c r="J35" s="45"/>
      <c r="K35" s="49"/>
      <c r="L35" s="49"/>
      <c r="M35" s="45"/>
      <c r="N35" s="45"/>
      <c r="O35" s="45"/>
      <c r="P35" s="45"/>
      <c r="Q35" s="45"/>
      <c r="R35" s="45"/>
      <c r="S35" s="45"/>
      <c r="T35" s="45"/>
      <c r="U35" s="45"/>
      <c r="V35" s="45"/>
      <c r="W35" s="45"/>
      <c r="X35" s="45"/>
      <c r="Y35" s="45"/>
      <c r="Z35" s="45"/>
      <c r="AA35" s="45"/>
      <c r="AB35" s="45"/>
      <c r="AC35" s="45"/>
      <c r="AD35" s="45"/>
      <c r="AE35" s="45"/>
      <c r="AF35" s="45"/>
      <c r="AG35" s="45"/>
      <c r="AH35" s="45"/>
      <c r="AI35" s="45"/>
    </row>
    <row r="36">
      <c r="A36" s="45"/>
      <c r="B36" s="109"/>
      <c r="C36" s="46"/>
      <c r="D36" s="45"/>
      <c r="E36" s="137"/>
      <c r="F36" s="105"/>
      <c r="G36" s="45"/>
      <c r="H36" s="45"/>
      <c r="I36" s="45"/>
      <c r="J36" s="45"/>
      <c r="K36" s="49"/>
      <c r="L36" s="49"/>
      <c r="M36" s="45"/>
      <c r="N36" s="45"/>
      <c r="O36" s="45"/>
      <c r="P36" s="45"/>
      <c r="Q36" s="45"/>
      <c r="R36" s="45"/>
      <c r="S36" s="45"/>
      <c r="T36" s="45"/>
      <c r="U36" s="45"/>
      <c r="V36" s="45"/>
      <c r="W36" s="45"/>
      <c r="X36" s="45"/>
      <c r="Y36" s="45"/>
      <c r="Z36" s="45"/>
      <c r="AA36" s="45"/>
      <c r="AB36" s="45"/>
      <c r="AC36" s="45"/>
      <c r="AD36" s="45"/>
      <c r="AE36" s="45"/>
      <c r="AF36" s="45"/>
      <c r="AG36" s="45"/>
      <c r="AH36" s="45"/>
      <c r="AI36" s="45"/>
    </row>
    <row r="37">
      <c r="A37" s="45"/>
      <c r="B37" s="109"/>
      <c r="C37" s="46"/>
      <c r="D37" s="45"/>
      <c r="E37" s="137"/>
      <c r="F37" s="105"/>
      <c r="G37" s="45"/>
      <c r="H37" s="45"/>
      <c r="I37" s="45"/>
      <c r="J37" s="45"/>
      <c r="K37" s="49"/>
      <c r="L37" s="49"/>
      <c r="M37" s="45"/>
      <c r="N37" s="45"/>
      <c r="O37" s="45"/>
      <c r="P37" s="45"/>
      <c r="Q37" s="45"/>
      <c r="R37" s="45"/>
      <c r="S37" s="45"/>
      <c r="T37" s="45"/>
      <c r="U37" s="45"/>
      <c r="V37" s="45"/>
      <c r="W37" s="45"/>
      <c r="X37" s="45"/>
      <c r="Y37" s="45"/>
      <c r="Z37" s="45"/>
      <c r="AA37" s="45"/>
      <c r="AB37" s="45"/>
      <c r="AC37" s="45"/>
      <c r="AD37" s="45"/>
      <c r="AE37" s="45"/>
      <c r="AF37" s="45"/>
      <c r="AG37" s="45"/>
      <c r="AH37" s="45"/>
      <c r="AI37" s="45"/>
    </row>
    <row r="38">
      <c r="A38" s="45"/>
      <c r="B38" s="109"/>
      <c r="C38" s="46"/>
      <c r="D38" s="45"/>
      <c r="E38" s="137"/>
      <c r="F38" s="105"/>
      <c r="G38" s="45"/>
      <c r="H38" s="45"/>
      <c r="I38" s="45"/>
      <c r="J38" s="45"/>
      <c r="K38" s="49"/>
      <c r="L38" s="49"/>
      <c r="M38" s="10"/>
      <c r="N38" s="45"/>
      <c r="O38" s="45"/>
      <c r="P38" s="45"/>
      <c r="Q38" s="45"/>
      <c r="R38" s="45"/>
      <c r="S38" s="45"/>
      <c r="T38" s="45"/>
      <c r="U38" s="45"/>
      <c r="V38" s="45"/>
      <c r="W38" s="45"/>
      <c r="X38" s="45"/>
      <c r="Y38" s="45"/>
      <c r="Z38" s="45"/>
      <c r="AA38" s="45"/>
      <c r="AB38" s="45"/>
      <c r="AC38" s="45"/>
      <c r="AD38" s="45"/>
      <c r="AE38" s="45"/>
      <c r="AF38" s="45"/>
      <c r="AG38" s="45"/>
      <c r="AH38" s="45"/>
      <c r="AI38" s="45"/>
    </row>
    <row r="39">
      <c r="A39" s="45"/>
      <c r="B39" s="109"/>
      <c r="C39" s="46"/>
      <c r="D39" s="45"/>
      <c r="E39" s="137"/>
      <c r="F39" s="105"/>
      <c r="G39" s="45"/>
      <c r="H39" s="45"/>
      <c r="I39" s="45"/>
      <c r="J39" s="45"/>
      <c r="K39" s="49"/>
      <c r="L39" s="49"/>
      <c r="M39" s="45"/>
      <c r="N39" s="45"/>
      <c r="O39" s="45"/>
      <c r="P39" s="45"/>
      <c r="Q39" s="45"/>
      <c r="R39" s="45"/>
      <c r="S39" s="45"/>
      <c r="T39" s="45"/>
      <c r="U39" s="45"/>
      <c r="V39" s="45"/>
      <c r="W39" s="45"/>
      <c r="X39" s="45"/>
      <c r="Y39" s="45"/>
      <c r="Z39" s="45"/>
      <c r="AA39" s="45"/>
      <c r="AB39" s="45"/>
      <c r="AC39" s="45"/>
      <c r="AD39" s="45"/>
      <c r="AE39" s="45"/>
      <c r="AF39" s="45"/>
      <c r="AG39" s="45"/>
      <c r="AH39" s="45"/>
      <c r="AI39" s="45"/>
    </row>
    <row r="40">
      <c r="A40" s="45"/>
      <c r="B40" s="109"/>
      <c r="C40" s="46"/>
      <c r="D40" s="45"/>
      <c r="E40" s="137"/>
      <c r="F40" s="105"/>
      <c r="G40" s="45"/>
      <c r="H40" s="45"/>
      <c r="I40" s="45"/>
      <c r="J40" s="45"/>
      <c r="K40" s="49"/>
      <c r="L40" s="49"/>
      <c r="M40" s="45"/>
      <c r="N40" s="45"/>
      <c r="O40" s="45"/>
      <c r="P40" s="45"/>
      <c r="Q40" s="45"/>
      <c r="R40" s="45"/>
      <c r="S40" s="45"/>
      <c r="T40" s="45"/>
      <c r="U40" s="45"/>
      <c r="V40" s="45"/>
      <c r="W40" s="45"/>
      <c r="X40" s="45"/>
      <c r="Y40" s="45"/>
      <c r="Z40" s="45"/>
      <c r="AA40" s="45"/>
      <c r="AB40" s="45"/>
      <c r="AC40" s="45"/>
      <c r="AD40" s="45"/>
      <c r="AE40" s="45"/>
      <c r="AF40" s="45"/>
      <c r="AG40" s="45"/>
      <c r="AH40" s="45"/>
      <c r="AI40" s="45"/>
    </row>
    <row r="41">
      <c r="A41" s="45"/>
      <c r="B41" s="109"/>
      <c r="C41" s="46"/>
      <c r="D41" s="45"/>
      <c r="E41" s="137"/>
      <c r="F41" s="105"/>
      <c r="G41" s="45"/>
      <c r="H41" s="45"/>
      <c r="I41" s="45"/>
      <c r="J41" s="45"/>
      <c r="K41" s="49"/>
      <c r="L41" s="49"/>
      <c r="M41" s="45"/>
      <c r="N41" s="45"/>
      <c r="O41" s="45"/>
      <c r="P41" s="45"/>
      <c r="Q41" s="45"/>
      <c r="R41" s="45"/>
      <c r="S41" s="45"/>
      <c r="T41" s="45"/>
      <c r="U41" s="45"/>
      <c r="V41" s="45"/>
      <c r="W41" s="45"/>
      <c r="X41" s="45"/>
      <c r="Y41" s="45"/>
      <c r="Z41" s="45"/>
      <c r="AA41" s="45"/>
      <c r="AB41" s="45"/>
      <c r="AC41" s="45"/>
      <c r="AD41" s="45"/>
      <c r="AE41" s="45"/>
      <c r="AF41" s="45"/>
      <c r="AG41" s="45"/>
      <c r="AH41" s="45"/>
      <c r="AI41" s="45"/>
    </row>
    <row r="42">
      <c r="A42" s="45"/>
      <c r="B42" s="109"/>
      <c r="C42" s="46"/>
      <c r="D42" s="45"/>
      <c r="E42" s="137"/>
      <c r="F42" s="105"/>
      <c r="G42" s="45"/>
      <c r="H42" s="45"/>
      <c r="I42" s="45"/>
      <c r="J42" s="45"/>
      <c r="K42" s="49"/>
      <c r="L42" s="49"/>
      <c r="M42" s="45"/>
      <c r="N42" s="45"/>
      <c r="O42" s="45"/>
      <c r="P42" s="45"/>
      <c r="Q42" s="45"/>
      <c r="R42" s="45"/>
      <c r="S42" s="45"/>
      <c r="T42" s="45"/>
      <c r="U42" s="45"/>
      <c r="V42" s="45"/>
      <c r="W42" s="45"/>
      <c r="X42" s="45"/>
      <c r="Y42" s="45"/>
      <c r="Z42" s="45"/>
      <c r="AA42" s="45"/>
      <c r="AB42" s="45"/>
      <c r="AC42" s="45"/>
      <c r="AD42" s="45"/>
      <c r="AE42" s="45"/>
      <c r="AF42" s="45"/>
      <c r="AG42" s="45"/>
      <c r="AH42" s="45"/>
      <c r="AI42" s="45"/>
    </row>
    <row r="43">
      <c r="A43" s="45"/>
      <c r="B43" s="109"/>
      <c r="C43" s="46"/>
      <c r="D43" s="45"/>
      <c r="E43" s="137"/>
      <c r="F43" s="105"/>
      <c r="G43" s="45"/>
      <c r="H43" s="45"/>
      <c r="I43" s="45"/>
      <c r="J43" s="45"/>
      <c r="K43" s="49"/>
      <c r="L43" s="49"/>
      <c r="M43" s="45"/>
      <c r="N43" s="45"/>
      <c r="O43" s="45"/>
      <c r="P43" s="45"/>
      <c r="Q43" s="45"/>
      <c r="R43" s="45"/>
      <c r="S43" s="45"/>
      <c r="T43" s="45"/>
      <c r="U43" s="45"/>
      <c r="V43" s="45"/>
      <c r="W43" s="45"/>
      <c r="X43" s="45"/>
      <c r="Y43" s="45"/>
      <c r="Z43" s="45"/>
      <c r="AA43" s="45"/>
      <c r="AB43" s="45"/>
      <c r="AC43" s="45"/>
      <c r="AD43" s="45"/>
      <c r="AE43" s="45"/>
      <c r="AF43" s="45"/>
      <c r="AG43" s="45"/>
      <c r="AH43" s="45"/>
      <c r="AI43" s="45"/>
    </row>
    <row r="44">
      <c r="A44" s="45"/>
      <c r="B44" s="109"/>
      <c r="C44" s="46"/>
      <c r="D44" s="45"/>
      <c r="E44" s="137"/>
      <c r="F44" s="105"/>
      <c r="G44" s="45"/>
      <c r="H44" s="45"/>
      <c r="I44" s="45"/>
      <c r="J44" s="45"/>
      <c r="K44" s="49"/>
      <c r="L44" s="49"/>
      <c r="M44" s="45"/>
      <c r="N44" s="45"/>
      <c r="O44" s="45"/>
      <c r="P44" s="45"/>
      <c r="Q44" s="45"/>
      <c r="R44" s="45"/>
      <c r="S44" s="45"/>
      <c r="T44" s="45"/>
      <c r="U44" s="45"/>
      <c r="V44" s="45"/>
      <c r="W44" s="45"/>
      <c r="X44" s="45"/>
      <c r="Y44" s="45"/>
      <c r="Z44" s="45"/>
      <c r="AA44" s="45"/>
      <c r="AB44" s="45"/>
      <c r="AC44" s="45"/>
      <c r="AD44" s="45"/>
      <c r="AE44" s="45"/>
      <c r="AF44" s="45"/>
      <c r="AG44" s="45"/>
      <c r="AH44" s="45"/>
      <c r="AI44" s="45"/>
    </row>
    <row r="45">
      <c r="A45" s="45"/>
      <c r="B45" s="109"/>
      <c r="C45" s="46"/>
      <c r="D45" s="45"/>
      <c r="E45" s="137"/>
      <c r="F45" s="105"/>
      <c r="G45" s="45"/>
      <c r="H45" s="45"/>
      <c r="I45" s="45"/>
      <c r="J45" s="45"/>
      <c r="K45" s="49"/>
      <c r="L45" s="49"/>
      <c r="M45" s="45"/>
      <c r="N45" s="45"/>
      <c r="O45" s="45"/>
      <c r="P45" s="45"/>
      <c r="Q45" s="45"/>
      <c r="R45" s="45"/>
      <c r="S45" s="45"/>
      <c r="T45" s="45"/>
      <c r="U45" s="45"/>
      <c r="V45" s="45"/>
      <c r="W45" s="45"/>
      <c r="X45" s="45"/>
      <c r="Y45" s="45"/>
      <c r="Z45" s="45"/>
      <c r="AA45" s="45"/>
      <c r="AB45" s="45"/>
      <c r="AC45" s="45"/>
      <c r="AD45" s="45"/>
      <c r="AE45" s="45"/>
      <c r="AF45" s="45"/>
      <c r="AG45" s="45"/>
      <c r="AH45" s="45"/>
      <c r="AI45" s="45"/>
    </row>
    <row r="46">
      <c r="A46" s="45"/>
      <c r="B46" s="109"/>
      <c r="C46" s="46"/>
      <c r="D46" s="45"/>
      <c r="E46" s="137"/>
      <c r="F46" s="105"/>
      <c r="G46" s="45"/>
      <c r="H46" s="45"/>
      <c r="I46" s="45"/>
      <c r="J46" s="45"/>
      <c r="K46" s="49"/>
      <c r="L46" s="49"/>
      <c r="M46" s="45"/>
      <c r="N46" s="45"/>
      <c r="O46" s="45"/>
      <c r="P46" s="45"/>
      <c r="Q46" s="45"/>
      <c r="R46" s="45"/>
      <c r="S46" s="45"/>
      <c r="T46" s="45"/>
      <c r="U46" s="45"/>
      <c r="V46" s="45"/>
      <c r="W46" s="45"/>
      <c r="X46" s="45"/>
      <c r="Y46" s="45"/>
      <c r="Z46" s="45"/>
      <c r="AA46" s="45"/>
      <c r="AB46" s="45"/>
      <c r="AC46" s="45"/>
      <c r="AD46" s="45"/>
      <c r="AE46" s="45"/>
      <c r="AF46" s="45"/>
      <c r="AG46" s="45"/>
      <c r="AH46" s="45"/>
      <c r="AI46" s="45"/>
    </row>
    <row r="47">
      <c r="A47" s="45"/>
      <c r="B47" s="109"/>
      <c r="C47" s="46"/>
      <c r="D47" s="45"/>
      <c r="E47" s="137"/>
      <c r="F47" s="105"/>
      <c r="G47" s="45"/>
      <c r="H47" s="45"/>
      <c r="I47" s="45"/>
      <c r="J47" s="45"/>
      <c r="K47" s="49"/>
      <c r="L47" s="49"/>
      <c r="M47" s="45"/>
      <c r="N47" s="45"/>
      <c r="O47" s="45"/>
      <c r="P47" s="45"/>
      <c r="Q47" s="45"/>
      <c r="R47" s="45"/>
      <c r="S47" s="45"/>
      <c r="T47" s="45"/>
      <c r="U47" s="45"/>
      <c r="V47" s="45"/>
      <c r="W47" s="45"/>
      <c r="X47" s="45"/>
      <c r="Y47" s="45"/>
      <c r="Z47" s="45"/>
      <c r="AA47" s="45"/>
      <c r="AB47" s="45"/>
      <c r="AC47" s="45"/>
      <c r="AD47" s="45"/>
      <c r="AE47" s="45"/>
      <c r="AF47" s="45"/>
      <c r="AG47" s="45"/>
      <c r="AH47" s="45"/>
      <c r="AI47" s="45"/>
    </row>
    <row r="48">
      <c r="A48" s="45"/>
      <c r="B48" s="109"/>
      <c r="C48" s="46"/>
      <c r="D48" s="45"/>
      <c r="E48" s="137"/>
      <c r="F48" s="105"/>
      <c r="G48" s="45"/>
      <c r="H48" s="45"/>
      <c r="I48" s="45"/>
      <c r="J48" s="45"/>
      <c r="K48" s="49"/>
      <c r="L48" s="49"/>
      <c r="M48" s="45"/>
      <c r="N48" s="45"/>
      <c r="O48" s="45"/>
      <c r="P48" s="45"/>
      <c r="Q48" s="45"/>
      <c r="R48" s="45"/>
      <c r="S48" s="45"/>
      <c r="T48" s="45"/>
      <c r="U48" s="45"/>
      <c r="V48" s="45"/>
      <c r="W48" s="45"/>
      <c r="X48" s="45"/>
      <c r="Y48" s="45"/>
      <c r="Z48" s="45"/>
      <c r="AA48" s="45"/>
      <c r="AB48" s="45"/>
      <c r="AC48" s="45"/>
      <c r="AD48" s="45"/>
      <c r="AE48" s="45"/>
      <c r="AF48" s="45"/>
      <c r="AG48" s="45"/>
      <c r="AH48" s="45"/>
      <c r="AI48" s="45"/>
    </row>
    <row r="49">
      <c r="A49" s="45"/>
      <c r="B49" s="109"/>
      <c r="C49" s="46"/>
      <c r="D49" s="45"/>
      <c r="E49" s="137"/>
      <c r="F49" s="105"/>
      <c r="G49" s="45"/>
      <c r="H49" s="45"/>
      <c r="I49" s="45"/>
      <c r="J49" s="45"/>
      <c r="K49" s="49"/>
      <c r="L49" s="49"/>
      <c r="M49" s="45"/>
      <c r="N49" s="45"/>
      <c r="O49" s="45"/>
      <c r="P49" s="45"/>
      <c r="Q49" s="45"/>
      <c r="R49" s="45"/>
      <c r="S49" s="45"/>
      <c r="T49" s="45"/>
      <c r="U49" s="45"/>
      <c r="V49" s="45"/>
      <c r="W49" s="45"/>
      <c r="X49" s="45"/>
      <c r="Y49" s="45"/>
      <c r="Z49" s="45"/>
      <c r="AA49" s="45"/>
      <c r="AB49" s="45"/>
      <c r="AC49" s="45"/>
      <c r="AD49" s="45"/>
      <c r="AE49" s="45"/>
      <c r="AF49" s="45"/>
      <c r="AG49" s="45"/>
      <c r="AH49" s="45"/>
      <c r="AI49" s="45"/>
    </row>
    <row r="50">
      <c r="A50" s="45"/>
      <c r="B50" s="109"/>
      <c r="C50" s="46"/>
      <c r="D50" s="45"/>
      <c r="E50" s="137"/>
      <c r="F50" s="105"/>
      <c r="G50" s="45"/>
      <c r="H50" s="45"/>
      <c r="I50" s="45"/>
      <c r="J50" s="45"/>
      <c r="K50" s="49"/>
      <c r="L50" s="49"/>
      <c r="M50" s="45"/>
      <c r="N50" s="45"/>
      <c r="O50" s="45"/>
      <c r="P50" s="45"/>
      <c r="Q50" s="45"/>
      <c r="R50" s="45"/>
      <c r="S50" s="45"/>
      <c r="T50" s="45"/>
      <c r="U50" s="45"/>
      <c r="V50" s="45"/>
      <c r="W50" s="45"/>
      <c r="X50" s="45"/>
      <c r="Y50" s="45"/>
      <c r="Z50" s="45"/>
      <c r="AA50" s="45"/>
      <c r="AB50" s="45"/>
      <c r="AC50" s="45"/>
      <c r="AD50" s="45"/>
      <c r="AE50" s="45"/>
      <c r="AF50" s="45"/>
      <c r="AG50" s="45"/>
      <c r="AH50" s="45"/>
      <c r="AI50" s="45"/>
    </row>
    <row r="51">
      <c r="A51" s="45"/>
      <c r="B51" s="109"/>
      <c r="C51" s="46"/>
      <c r="D51" s="45"/>
      <c r="E51" s="137"/>
      <c r="F51" s="105"/>
      <c r="G51" s="45"/>
      <c r="H51" s="45"/>
      <c r="I51" s="45"/>
      <c r="J51" s="45"/>
      <c r="K51" s="49"/>
      <c r="L51" s="49"/>
      <c r="M51" s="45"/>
      <c r="N51" s="45"/>
      <c r="O51" s="45"/>
      <c r="P51" s="45"/>
      <c r="Q51" s="45"/>
      <c r="R51" s="45"/>
      <c r="S51" s="45"/>
      <c r="T51" s="45"/>
      <c r="U51" s="45"/>
      <c r="V51" s="45"/>
      <c r="W51" s="45"/>
      <c r="X51" s="45"/>
      <c r="Y51" s="45"/>
      <c r="Z51" s="45"/>
      <c r="AA51" s="45"/>
      <c r="AB51" s="45"/>
      <c r="AC51" s="45"/>
      <c r="AD51" s="45"/>
      <c r="AE51" s="45"/>
      <c r="AF51" s="45"/>
      <c r="AG51" s="45"/>
      <c r="AH51" s="45"/>
      <c r="AI51" s="45"/>
    </row>
    <row r="52">
      <c r="A52" s="45"/>
      <c r="B52" s="109"/>
      <c r="C52" s="46"/>
      <c r="D52" s="45"/>
      <c r="E52" s="137"/>
      <c r="F52" s="105"/>
      <c r="G52" s="45"/>
      <c r="H52" s="45"/>
      <c r="I52" s="45"/>
      <c r="J52" s="45"/>
      <c r="K52" s="49"/>
      <c r="L52" s="49"/>
      <c r="M52" s="45"/>
      <c r="N52" s="45"/>
      <c r="O52" s="45"/>
      <c r="P52" s="45"/>
      <c r="Q52" s="45"/>
      <c r="R52" s="45"/>
      <c r="S52" s="45"/>
      <c r="T52" s="45"/>
      <c r="U52" s="45"/>
      <c r="V52" s="45"/>
      <c r="W52" s="45"/>
      <c r="X52" s="45"/>
      <c r="Y52" s="45"/>
      <c r="Z52" s="45"/>
      <c r="AA52" s="45"/>
      <c r="AB52" s="45"/>
      <c r="AC52" s="45"/>
      <c r="AD52" s="45"/>
      <c r="AE52" s="45"/>
      <c r="AF52" s="45"/>
      <c r="AG52" s="45"/>
      <c r="AH52" s="45"/>
      <c r="AI52" s="45"/>
    </row>
    <row r="53">
      <c r="A53" s="45"/>
      <c r="B53" s="109"/>
      <c r="C53" s="46"/>
      <c r="D53" s="45"/>
      <c r="E53" s="137"/>
      <c r="F53" s="105"/>
      <c r="G53" s="45"/>
      <c r="H53" s="45"/>
      <c r="I53" s="45"/>
      <c r="J53" s="45"/>
      <c r="K53" s="49"/>
      <c r="L53" s="49"/>
      <c r="M53" s="45"/>
      <c r="N53" s="45"/>
      <c r="O53" s="45"/>
      <c r="P53" s="45"/>
      <c r="Q53" s="45"/>
      <c r="R53" s="45"/>
      <c r="S53" s="45"/>
      <c r="T53" s="45"/>
      <c r="U53" s="45"/>
      <c r="V53" s="45"/>
      <c r="W53" s="45"/>
      <c r="X53" s="45"/>
      <c r="Y53" s="45"/>
      <c r="Z53" s="45"/>
      <c r="AA53" s="45"/>
      <c r="AB53" s="45"/>
      <c r="AC53" s="45"/>
      <c r="AD53" s="45"/>
      <c r="AE53" s="45"/>
      <c r="AF53" s="45"/>
      <c r="AG53" s="45"/>
      <c r="AH53" s="45"/>
      <c r="AI53" s="45"/>
    </row>
    <row r="54">
      <c r="A54" s="45"/>
      <c r="B54" s="109"/>
      <c r="C54" s="46"/>
      <c r="D54" s="45"/>
      <c r="E54" s="137"/>
      <c r="F54" s="105"/>
      <c r="G54" s="45"/>
      <c r="H54" s="45"/>
      <c r="I54" s="45"/>
      <c r="J54" s="45"/>
      <c r="K54" s="49"/>
      <c r="L54" s="49"/>
      <c r="M54" s="45"/>
      <c r="N54" s="45"/>
      <c r="O54" s="45"/>
      <c r="P54" s="45"/>
      <c r="Q54" s="45"/>
      <c r="R54" s="45"/>
      <c r="S54" s="45"/>
      <c r="T54" s="45"/>
      <c r="U54" s="45"/>
      <c r="V54" s="45"/>
      <c r="W54" s="45"/>
      <c r="X54" s="45"/>
      <c r="Y54" s="45"/>
      <c r="Z54" s="45"/>
      <c r="AA54" s="45"/>
      <c r="AB54" s="45"/>
      <c r="AC54" s="45"/>
      <c r="AD54" s="45"/>
      <c r="AE54" s="45"/>
      <c r="AF54" s="45"/>
      <c r="AG54" s="45"/>
      <c r="AH54" s="45"/>
      <c r="AI54" s="45"/>
    </row>
    <row r="55">
      <c r="A55" s="45"/>
      <c r="B55" s="109"/>
      <c r="C55" s="46"/>
      <c r="D55" s="45"/>
      <c r="E55" s="137"/>
      <c r="F55" s="105"/>
      <c r="G55" s="45"/>
      <c r="H55" s="45"/>
      <c r="I55" s="45"/>
      <c r="J55" s="45"/>
      <c r="K55" s="49"/>
      <c r="L55" s="49"/>
      <c r="M55" s="45"/>
      <c r="N55" s="45"/>
      <c r="O55" s="45"/>
      <c r="P55" s="45"/>
      <c r="Q55" s="45"/>
      <c r="R55" s="45"/>
      <c r="S55" s="45"/>
      <c r="T55" s="45"/>
      <c r="U55" s="45"/>
      <c r="V55" s="45"/>
      <c r="W55" s="45"/>
      <c r="X55" s="45"/>
      <c r="Y55" s="45"/>
      <c r="Z55" s="45"/>
      <c r="AA55" s="45"/>
      <c r="AB55" s="45"/>
      <c r="AC55" s="45"/>
      <c r="AD55" s="45"/>
      <c r="AE55" s="45"/>
      <c r="AF55" s="45"/>
      <c r="AG55" s="45"/>
      <c r="AH55" s="45"/>
      <c r="AI55" s="45"/>
    </row>
    <row r="56">
      <c r="A56" s="45"/>
      <c r="B56" s="109"/>
      <c r="C56" s="46"/>
      <c r="D56" s="45"/>
      <c r="E56" s="137"/>
      <c r="F56" s="105"/>
      <c r="G56" s="45"/>
      <c r="H56" s="45"/>
      <c r="I56" s="45"/>
      <c r="J56" s="45"/>
      <c r="K56" s="49"/>
      <c r="L56" s="49"/>
      <c r="M56" s="45"/>
      <c r="N56" s="45"/>
      <c r="O56" s="45"/>
      <c r="P56" s="45"/>
      <c r="Q56" s="45"/>
      <c r="R56" s="45"/>
      <c r="S56" s="45"/>
      <c r="T56" s="45"/>
      <c r="U56" s="45"/>
      <c r="V56" s="45"/>
      <c r="W56" s="45"/>
      <c r="X56" s="45"/>
      <c r="Y56" s="45"/>
      <c r="Z56" s="45"/>
      <c r="AA56" s="45"/>
      <c r="AB56" s="45"/>
      <c r="AC56" s="45"/>
      <c r="AD56" s="45"/>
      <c r="AE56" s="45"/>
      <c r="AF56" s="45"/>
      <c r="AG56" s="45"/>
      <c r="AH56" s="45"/>
      <c r="AI56" s="45"/>
    </row>
    <row r="57">
      <c r="A57" s="45"/>
      <c r="B57" s="109"/>
      <c r="C57" s="46"/>
      <c r="D57" s="45"/>
      <c r="E57" s="137"/>
      <c r="F57" s="105"/>
      <c r="G57" s="45"/>
      <c r="H57" s="45"/>
      <c r="I57" s="45"/>
      <c r="J57" s="45"/>
      <c r="K57" s="49"/>
      <c r="L57" s="49"/>
      <c r="M57" s="45"/>
      <c r="N57" s="45"/>
      <c r="O57" s="45"/>
      <c r="P57" s="45"/>
      <c r="Q57" s="45"/>
      <c r="R57" s="45"/>
      <c r="S57" s="45"/>
      <c r="T57" s="45"/>
      <c r="U57" s="45"/>
      <c r="V57" s="45"/>
      <c r="W57" s="45"/>
      <c r="X57" s="45"/>
      <c r="Y57" s="45"/>
      <c r="Z57" s="45"/>
      <c r="AA57" s="45"/>
      <c r="AB57" s="45"/>
      <c r="AC57" s="45"/>
      <c r="AD57" s="45"/>
      <c r="AE57" s="45"/>
      <c r="AF57" s="45"/>
      <c r="AG57" s="45"/>
      <c r="AH57" s="45"/>
      <c r="AI57" s="45"/>
    </row>
    <row r="58">
      <c r="A58" s="45"/>
      <c r="B58" s="109"/>
      <c r="C58" s="46"/>
      <c r="D58" s="45"/>
      <c r="E58" s="137"/>
      <c r="F58" s="105"/>
      <c r="G58" s="45"/>
      <c r="H58" s="45"/>
      <c r="I58" s="45"/>
      <c r="J58" s="45"/>
      <c r="K58" s="49"/>
      <c r="L58" s="49"/>
      <c r="M58" s="45"/>
      <c r="N58" s="45"/>
      <c r="O58" s="45"/>
      <c r="P58" s="45"/>
      <c r="Q58" s="45"/>
      <c r="R58" s="45"/>
      <c r="S58" s="45"/>
      <c r="T58" s="45"/>
      <c r="U58" s="45"/>
      <c r="V58" s="45"/>
      <c r="W58" s="45"/>
      <c r="X58" s="45"/>
      <c r="Y58" s="45"/>
      <c r="Z58" s="45"/>
      <c r="AA58" s="45"/>
      <c r="AB58" s="45"/>
      <c r="AC58" s="45"/>
      <c r="AD58" s="45"/>
      <c r="AE58" s="45"/>
      <c r="AF58" s="45"/>
      <c r="AG58" s="45"/>
      <c r="AH58" s="45"/>
      <c r="AI58" s="45"/>
    </row>
    <row r="59">
      <c r="A59" s="45"/>
      <c r="B59" s="109"/>
      <c r="C59" s="46"/>
      <c r="D59" s="45"/>
      <c r="E59" s="137"/>
      <c r="F59" s="105"/>
      <c r="G59" s="45"/>
      <c r="H59" s="45"/>
      <c r="I59" s="45"/>
      <c r="J59" s="45"/>
      <c r="K59" s="49"/>
      <c r="L59" s="49"/>
      <c r="M59" s="45"/>
      <c r="N59" s="45"/>
      <c r="O59" s="45"/>
      <c r="P59" s="45"/>
      <c r="Q59" s="45"/>
      <c r="R59" s="45"/>
      <c r="S59" s="45"/>
      <c r="T59" s="45"/>
      <c r="U59" s="45"/>
      <c r="V59" s="45"/>
      <c r="W59" s="45"/>
      <c r="X59" s="45"/>
      <c r="Y59" s="45"/>
      <c r="Z59" s="45"/>
      <c r="AA59" s="45"/>
      <c r="AB59" s="45"/>
      <c r="AC59" s="45"/>
      <c r="AD59" s="45"/>
      <c r="AE59" s="45"/>
      <c r="AF59" s="45"/>
      <c r="AG59" s="45"/>
      <c r="AH59" s="45"/>
      <c r="AI59" s="45"/>
    </row>
    <row r="60">
      <c r="A60" s="45"/>
      <c r="B60" s="109"/>
      <c r="C60" s="46"/>
      <c r="D60" s="45"/>
      <c r="E60" s="137"/>
      <c r="F60" s="105"/>
      <c r="G60" s="45"/>
      <c r="H60" s="45"/>
      <c r="I60" s="45"/>
      <c r="J60" s="45"/>
      <c r="K60" s="49"/>
      <c r="L60" s="49"/>
      <c r="M60" s="45"/>
      <c r="N60" s="45"/>
      <c r="O60" s="45"/>
      <c r="P60" s="45"/>
      <c r="Q60" s="45"/>
      <c r="R60" s="45"/>
      <c r="S60" s="45"/>
      <c r="T60" s="45"/>
      <c r="U60" s="45"/>
      <c r="V60" s="45"/>
      <c r="W60" s="45"/>
      <c r="X60" s="45"/>
      <c r="Y60" s="45"/>
      <c r="Z60" s="45"/>
      <c r="AA60" s="45"/>
      <c r="AB60" s="45"/>
      <c r="AC60" s="45"/>
      <c r="AD60" s="45"/>
      <c r="AE60" s="45"/>
      <c r="AF60" s="45"/>
      <c r="AG60" s="45"/>
      <c r="AH60" s="45"/>
      <c r="AI60" s="45"/>
    </row>
    <row r="61">
      <c r="A61" s="45"/>
      <c r="B61" s="109"/>
      <c r="C61" s="46"/>
      <c r="D61" s="45"/>
      <c r="E61" s="137"/>
      <c r="F61" s="105"/>
      <c r="G61" s="45"/>
      <c r="H61" s="45"/>
      <c r="I61" s="45"/>
      <c r="J61" s="45"/>
      <c r="K61" s="49"/>
      <c r="L61" s="49"/>
      <c r="M61" s="45"/>
      <c r="N61" s="45"/>
      <c r="O61" s="45"/>
      <c r="P61" s="45"/>
      <c r="Q61" s="45"/>
      <c r="R61" s="45"/>
      <c r="S61" s="45"/>
      <c r="T61" s="45"/>
      <c r="U61" s="45"/>
      <c r="V61" s="45"/>
      <c r="W61" s="45"/>
      <c r="X61" s="45"/>
      <c r="Y61" s="45"/>
      <c r="Z61" s="45"/>
      <c r="AA61" s="45"/>
      <c r="AB61" s="45"/>
      <c r="AC61" s="45"/>
      <c r="AD61" s="45"/>
      <c r="AE61" s="45"/>
      <c r="AF61" s="45"/>
      <c r="AG61" s="45"/>
      <c r="AH61" s="45"/>
      <c r="AI61" s="45"/>
    </row>
    <row r="62">
      <c r="A62" s="45"/>
      <c r="B62" s="109"/>
      <c r="C62" s="46"/>
      <c r="D62" s="45"/>
      <c r="E62" s="137"/>
      <c r="F62" s="105"/>
      <c r="G62" s="45"/>
      <c r="H62" s="45"/>
      <c r="I62" s="45"/>
      <c r="J62" s="45"/>
      <c r="K62" s="49"/>
      <c r="L62" s="49"/>
      <c r="M62" s="45"/>
      <c r="N62" s="45"/>
      <c r="O62" s="45"/>
      <c r="P62" s="45"/>
      <c r="Q62" s="45"/>
      <c r="R62" s="45"/>
      <c r="S62" s="45"/>
      <c r="T62" s="45"/>
      <c r="U62" s="45"/>
      <c r="V62" s="45"/>
      <c r="W62" s="45"/>
      <c r="X62" s="45"/>
      <c r="Y62" s="45"/>
      <c r="Z62" s="45"/>
      <c r="AA62" s="45"/>
      <c r="AB62" s="45"/>
      <c r="AC62" s="45"/>
      <c r="AD62" s="45"/>
      <c r="AE62" s="45"/>
      <c r="AF62" s="45"/>
      <c r="AG62" s="45"/>
      <c r="AH62" s="45"/>
      <c r="AI62" s="45"/>
    </row>
    <row r="63">
      <c r="A63" s="45"/>
      <c r="B63" s="109"/>
      <c r="C63" s="46"/>
      <c r="D63" s="45"/>
      <c r="E63" s="137"/>
      <c r="F63" s="105"/>
      <c r="G63" s="45"/>
      <c r="H63" s="45"/>
      <c r="I63" s="45"/>
      <c r="J63" s="45"/>
      <c r="K63" s="49"/>
      <c r="L63" s="49"/>
      <c r="M63" s="45"/>
      <c r="N63" s="45"/>
      <c r="O63" s="45"/>
      <c r="P63" s="45"/>
      <c r="Q63" s="45"/>
      <c r="R63" s="45"/>
      <c r="S63" s="45"/>
      <c r="T63" s="45"/>
      <c r="U63" s="45"/>
      <c r="V63" s="45"/>
      <c r="W63" s="45"/>
      <c r="X63" s="45"/>
      <c r="Y63" s="45"/>
      <c r="Z63" s="45"/>
      <c r="AA63" s="45"/>
      <c r="AB63" s="45"/>
      <c r="AC63" s="45"/>
      <c r="AD63" s="45"/>
      <c r="AE63" s="45"/>
      <c r="AF63" s="45"/>
      <c r="AG63" s="45"/>
      <c r="AH63" s="45"/>
      <c r="AI63" s="45"/>
    </row>
    <row r="64">
      <c r="A64" s="45"/>
      <c r="B64" s="109"/>
      <c r="C64" s="46"/>
      <c r="D64" s="45"/>
      <c r="E64" s="137"/>
      <c r="F64" s="105"/>
      <c r="G64" s="45"/>
      <c r="H64" s="45"/>
      <c r="I64" s="45"/>
      <c r="J64" s="45"/>
      <c r="K64" s="49"/>
      <c r="L64" s="49"/>
      <c r="M64" s="45"/>
      <c r="N64" s="45"/>
      <c r="O64" s="45"/>
      <c r="P64" s="45"/>
      <c r="Q64" s="45"/>
      <c r="R64" s="45"/>
      <c r="S64" s="45"/>
      <c r="T64" s="45"/>
      <c r="U64" s="45"/>
      <c r="V64" s="45"/>
      <c r="W64" s="45"/>
      <c r="X64" s="45"/>
      <c r="Y64" s="45"/>
      <c r="Z64" s="45"/>
      <c r="AA64" s="45"/>
      <c r="AB64" s="45"/>
      <c r="AC64" s="45"/>
      <c r="AD64" s="45"/>
      <c r="AE64" s="45"/>
      <c r="AF64" s="45"/>
      <c r="AG64" s="45"/>
      <c r="AH64" s="45"/>
      <c r="AI64" s="45"/>
    </row>
    <row r="65">
      <c r="A65" s="45"/>
      <c r="B65" s="109"/>
      <c r="C65" s="46"/>
      <c r="D65" s="45"/>
      <c r="E65" s="137"/>
      <c r="F65" s="105"/>
      <c r="G65" s="45"/>
      <c r="H65" s="45"/>
      <c r="I65" s="45"/>
      <c r="J65" s="45"/>
      <c r="K65" s="49"/>
      <c r="L65" s="49"/>
      <c r="M65" s="45"/>
      <c r="N65" s="45"/>
      <c r="O65" s="45"/>
      <c r="P65" s="45"/>
      <c r="Q65" s="45"/>
      <c r="R65" s="45"/>
      <c r="S65" s="45"/>
      <c r="T65" s="45"/>
      <c r="U65" s="45"/>
      <c r="V65" s="45"/>
      <c r="W65" s="45"/>
      <c r="X65" s="45"/>
      <c r="Y65" s="45"/>
      <c r="Z65" s="45"/>
      <c r="AA65" s="45"/>
      <c r="AB65" s="45"/>
      <c r="AC65" s="45"/>
      <c r="AD65" s="45"/>
      <c r="AE65" s="45"/>
      <c r="AF65" s="45"/>
      <c r="AG65" s="45"/>
      <c r="AH65" s="45"/>
      <c r="AI65" s="45"/>
    </row>
    <row r="66">
      <c r="A66" s="45"/>
      <c r="B66" s="109"/>
      <c r="C66" s="46"/>
      <c r="D66" s="45"/>
      <c r="E66" s="137"/>
      <c r="F66" s="105"/>
      <c r="G66" s="45"/>
      <c r="H66" s="45"/>
      <c r="I66" s="45"/>
      <c r="J66" s="45"/>
      <c r="K66" s="49"/>
      <c r="L66" s="49"/>
      <c r="M66" s="45"/>
      <c r="N66" s="45"/>
      <c r="O66" s="45"/>
      <c r="P66" s="45"/>
      <c r="Q66" s="45"/>
      <c r="R66" s="45"/>
      <c r="S66" s="45"/>
      <c r="T66" s="45"/>
      <c r="U66" s="45"/>
      <c r="V66" s="45"/>
      <c r="W66" s="45"/>
      <c r="X66" s="45"/>
      <c r="Y66" s="45"/>
      <c r="Z66" s="45"/>
      <c r="AA66" s="45"/>
      <c r="AB66" s="45"/>
      <c r="AC66" s="45"/>
      <c r="AD66" s="45"/>
      <c r="AE66" s="45"/>
      <c r="AF66" s="45"/>
      <c r="AG66" s="45"/>
      <c r="AH66" s="45"/>
      <c r="AI66" s="45"/>
    </row>
    <row r="67">
      <c r="A67" s="45"/>
      <c r="B67" s="109"/>
      <c r="C67" s="46"/>
      <c r="D67" s="45"/>
      <c r="E67" s="137"/>
      <c r="F67" s="105"/>
      <c r="G67" s="45"/>
      <c r="H67" s="45"/>
      <c r="I67" s="45"/>
      <c r="J67" s="45"/>
      <c r="K67" s="49"/>
      <c r="L67" s="49"/>
      <c r="M67" s="45"/>
      <c r="N67" s="45"/>
      <c r="O67" s="45"/>
      <c r="P67" s="45"/>
      <c r="Q67" s="45"/>
      <c r="R67" s="45"/>
      <c r="S67" s="45"/>
      <c r="T67" s="45"/>
      <c r="U67" s="45"/>
      <c r="V67" s="45"/>
      <c r="W67" s="45"/>
      <c r="X67" s="45"/>
      <c r="Y67" s="45"/>
      <c r="Z67" s="45"/>
      <c r="AA67" s="45"/>
      <c r="AB67" s="45"/>
      <c r="AC67" s="45"/>
      <c r="AD67" s="45"/>
      <c r="AE67" s="45"/>
      <c r="AF67" s="45"/>
      <c r="AG67" s="45"/>
      <c r="AH67" s="45"/>
      <c r="AI67" s="45"/>
    </row>
    <row r="68">
      <c r="A68" s="45"/>
      <c r="B68" s="109"/>
      <c r="C68" s="46"/>
      <c r="D68" s="45"/>
      <c r="E68" s="137"/>
      <c r="F68" s="105"/>
      <c r="G68" s="45"/>
      <c r="H68" s="45"/>
      <c r="I68" s="45"/>
      <c r="J68" s="45"/>
      <c r="K68" s="49"/>
      <c r="L68" s="49"/>
      <c r="M68" s="45"/>
      <c r="N68" s="45"/>
      <c r="O68" s="45"/>
      <c r="P68" s="45"/>
      <c r="Q68" s="45"/>
      <c r="R68" s="45"/>
      <c r="S68" s="45"/>
      <c r="T68" s="45"/>
      <c r="U68" s="45"/>
      <c r="V68" s="45"/>
      <c r="W68" s="45"/>
      <c r="X68" s="45"/>
      <c r="Y68" s="45"/>
      <c r="Z68" s="45"/>
      <c r="AA68" s="45"/>
      <c r="AB68" s="45"/>
      <c r="AC68" s="45"/>
      <c r="AD68" s="45"/>
      <c r="AE68" s="45"/>
      <c r="AF68" s="45"/>
      <c r="AG68" s="45"/>
      <c r="AH68" s="45"/>
      <c r="AI68" s="45"/>
    </row>
    <row r="69">
      <c r="A69" s="45"/>
      <c r="B69" s="110"/>
      <c r="C69" s="46"/>
      <c r="D69" s="45"/>
      <c r="E69" s="137"/>
      <c r="F69" s="105"/>
      <c r="G69" s="45"/>
      <c r="H69" s="45"/>
      <c r="I69" s="45"/>
      <c r="J69" s="45"/>
      <c r="K69" s="49"/>
      <c r="L69" s="49"/>
      <c r="M69" s="45"/>
      <c r="N69" s="45"/>
      <c r="O69" s="45"/>
      <c r="P69" s="45"/>
      <c r="Q69" s="45"/>
      <c r="R69" s="45"/>
      <c r="S69" s="45"/>
      <c r="T69" s="45"/>
      <c r="U69" s="45"/>
      <c r="V69" s="45"/>
      <c r="W69" s="45"/>
      <c r="X69" s="45"/>
      <c r="Y69" s="45"/>
      <c r="Z69" s="45"/>
      <c r="AA69" s="45"/>
      <c r="AB69" s="45"/>
      <c r="AC69" s="45"/>
      <c r="AD69" s="45"/>
      <c r="AE69" s="45"/>
      <c r="AF69" s="45"/>
      <c r="AG69" s="45"/>
      <c r="AH69" s="45"/>
      <c r="AI69" s="45"/>
    </row>
    <row r="70">
      <c r="A70" s="45"/>
      <c r="B70" s="110"/>
      <c r="C70" s="46"/>
      <c r="D70" s="45"/>
      <c r="E70" s="137"/>
      <c r="F70" s="105"/>
      <c r="G70" s="45"/>
      <c r="H70" s="45"/>
      <c r="I70" s="45"/>
      <c r="J70" s="45"/>
      <c r="K70" s="49"/>
      <c r="L70" s="49"/>
      <c r="M70" s="45"/>
      <c r="N70" s="45"/>
      <c r="O70" s="45"/>
      <c r="P70" s="45"/>
      <c r="Q70" s="45"/>
      <c r="R70" s="45"/>
      <c r="S70" s="45"/>
      <c r="T70" s="45"/>
      <c r="U70" s="45"/>
      <c r="V70" s="45"/>
      <c r="W70" s="45"/>
      <c r="X70" s="45"/>
      <c r="Y70" s="45"/>
      <c r="Z70" s="45"/>
      <c r="AA70" s="45"/>
      <c r="AB70" s="45"/>
      <c r="AC70" s="45"/>
      <c r="AD70" s="45"/>
      <c r="AE70" s="45"/>
      <c r="AF70" s="45"/>
      <c r="AG70" s="45"/>
      <c r="AH70" s="45"/>
      <c r="AI70" s="45"/>
    </row>
    <row r="71">
      <c r="A71" s="45"/>
      <c r="B71" s="110"/>
      <c r="C71" s="46"/>
      <c r="D71" s="45"/>
      <c r="E71" s="137"/>
      <c r="F71" s="105"/>
      <c r="G71" s="45"/>
      <c r="H71" s="45"/>
      <c r="I71" s="45"/>
      <c r="J71" s="45"/>
      <c r="K71" s="49"/>
      <c r="L71" s="49"/>
      <c r="M71" s="45"/>
      <c r="N71" s="45"/>
      <c r="O71" s="45"/>
      <c r="P71" s="45"/>
      <c r="Q71" s="45"/>
      <c r="R71" s="45"/>
      <c r="S71" s="45"/>
      <c r="T71" s="45"/>
      <c r="U71" s="45"/>
      <c r="V71" s="45"/>
      <c r="W71" s="45"/>
      <c r="X71" s="45"/>
      <c r="Y71" s="45"/>
      <c r="Z71" s="45"/>
      <c r="AA71" s="45"/>
      <c r="AB71" s="45"/>
      <c r="AC71" s="45"/>
      <c r="AD71" s="45"/>
      <c r="AE71" s="45"/>
      <c r="AF71" s="45"/>
      <c r="AG71" s="45"/>
      <c r="AH71" s="45"/>
      <c r="AI71" s="45"/>
    </row>
    <row r="72">
      <c r="A72" s="45"/>
      <c r="B72" s="110"/>
      <c r="C72" s="46"/>
      <c r="D72" s="45"/>
      <c r="E72" s="137"/>
      <c r="F72" s="105"/>
      <c r="G72" s="45"/>
      <c r="H72" s="45"/>
      <c r="I72" s="45"/>
      <c r="J72" s="45"/>
      <c r="K72" s="49"/>
      <c r="L72" s="49"/>
      <c r="M72" s="45"/>
      <c r="N72" s="45"/>
      <c r="O72" s="45"/>
      <c r="P72" s="45"/>
      <c r="Q72" s="45"/>
      <c r="R72" s="45"/>
      <c r="S72" s="45"/>
      <c r="T72" s="45"/>
      <c r="U72" s="45"/>
      <c r="V72" s="45"/>
      <c r="W72" s="45"/>
      <c r="X72" s="45"/>
      <c r="Y72" s="45"/>
      <c r="Z72" s="45"/>
      <c r="AA72" s="45"/>
      <c r="AB72" s="45"/>
      <c r="AC72" s="45"/>
      <c r="AD72" s="45"/>
      <c r="AE72" s="45"/>
      <c r="AF72" s="45"/>
      <c r="AG72" s="45"/>
      <c r="AH72" s="45"/>
      <c r="AI72" s="45"/>
    </row>
    <row r="73">
      <c r="A73" s="45"/>
      <c r="B73" s="110"/>
      <c r="C73" s="46"/>
      <c r="D73" s="45"/>
      <c r="E73" s="137"/>
      <c r="F73" s="105"/>
      <c r="G73" s="45"/>
      <c r="H73" s="45"/>
      <c r="I73" s="45"/>
      <c r="J73" s="45"/>
      <c r="K73" s="49"/>
      <c r="L73" s="49"/>
      <c r="M73" s="45"/>
      <c r="N73" s="45"/>
      <c r="O73" s="45"/>
      <c r="P73" s="45"/>
      <c r="Q73" s="45"/>
      <c r="R73" s="45"/>
      <c r="S73" s="45"/>
      <c r="T73" s="45"/>
      <c r="U73" s="45"/>
      <c r="V73" s="45"/>
      <c r="W73" s="45"/>
      <c r="X73" s="45"/>
      <c r="Y73" s="45"/>
      <c r="Z73" s="45"/>
      <c r="AA73" s="45"/>
      <c r="AB73" s="45"/>
      <c r="AC73" s="45"/>
      <c r="AD73" s="45"/>
      <c r="AE73" s="45"/>
      <c r="AF73" s="45"/>
      <c r="AG73" s="45"/>
      <c r="AH73" s="45"/>
      <c r="AI73" s="45"/>
    </row>
    <row r="74">
      <c r="A74" s="45"/>
      <c r="B74" s="110"/>
      <c r="C74" s="46"/>
      <c r="D74" s="45"/>
      <c r="E74" s="137"/>
      <c r="F74" s="105"/>
      <c r="G74" s="45"/>
      <c r="H74" s="45"/>
      <c r="I74" s="45"/>
      <c r="J74" s="45"/>
      <c r="K74" s="49"/>
      <c r="L74" s="49"/>
      <c r="M74" s="45"/>
      <c r="N74" s="45"/>
      <c r="O74" s="45"/>
      <c r="P74" s="45"/>
      <c r="Q74" s="45"/>
      <c r="R74" s="45"/>
      <c r="S74" s="45"/>
      <c r="T74" s="45"/>
      <c r="U74" s="45"/>
      <c r="V74" s="45"/>
      <c r="W74" s="45"/>
      <c r="X74" s="45"/>
      <c r="Y74" s="45"/>
      <c r="Z74" s="45"/>
      <c r="AA74" s="45"/>
      <c r="AB74" s="45"/>
      <c r="AC74" s="45"/>
      <c r="AD74" s="45"/>
      <c r="AE74" s="45"/>
      <c r="AF74" s="45"/>
      <c r="AG74" s="45"/>
      <c r="AH74" s="45"/>
      <c r="AI74" s="45"/>
    </row>
    <row r="75">
      <c r="A75" s="45"/>
      <c r="B75" s="110"/>
      <c r="C75" s="46"/>
      <c r="D75" s="45"/>
      <c r="E75" s="137"/>
      <c r="F75" s="105"/>
      <c r="G75" s="45"/>
      <c r="H75" s="45"/>
      <c r="I75" s="45"/>
      <c r="J75" s="45"/>
      <c r="K75" s="49"/>
      <c r="L75" s="49"/>
      <c r="M75" s="45"/>
      <c r="N75" s="45"/>
      <c r="O75" s="45"/>
      <c r="P75" s="45"/>
      <c r="Q75" s="45"/>
      <c r="R75" s="45"/>
      <c r="S75" s="45"/>
      <c r="T75" s="45"/>
      <c r="U75" s="45"/>
      <c r="V75" s="45"/>
      <c r="W75" s="45"/>
      <c r="X75" s="45"/>
      <c r="Y75" s="45"/>
      <c r="Z75" s="45"/>
      <c r="AA75" s="45"/>
      <c r="AB75" s="45"/>
      <c r="AC75" s="45"/>
      <c r="AD75" s="45"/>
      <c r="AE75" s="45"/>
      <c r="AF75" s="45"/>
      <c r="AG75" s="45"/>
      <c r="AH75" s="45"/>
      <c r="AI75" s="45"/>
    </row>
    <row r="76">
      <c r="A76" s="45"/>
      <c r="B76" s="110"/>
      <c r="C76" s="46"/>
      <c r="D76" s="45"/>
      <c r="E76" s="137"/>
      <c r="F76" s="105"/>
      <c r="G76" s="45"/>
      <c r="H76" s="45"/>
      <c r="I76" s="45"/>
      <c r="J76" s="45"/>
      <c r="K76" s="49"/>
      <c r="L76" s="49"/>
      <c r="M76" s="45"/>
      <c r="N76" s="45"/>
      <c r="O76" s="45"/>
      <c r="P76" s="45"/>
      <c r="Q76" s="45"/>
      <c r="R76" s="45"/>
      <c r="S76" s="45"/>
      <c r="T76" s="45"/>
      <c r="U76" s="45"/>
      <c r="V76" s="45"/>
      <c r="W76" s="45"/>
      <c r="X76" s="45"/>
      <c r="Y76" s="45"/>
      <c r="Z76" s="45"/>
      <c r="AA76" s="45"/>
      <c r="AB76" s="45"/>
      <c r="AC76" s="45"/>
      <c r="AD76" s="45"/>
      <c r="AE76" s="45"/>
      <c r="AF76" s="45"/>
      <c r="AG76" s="45"/>
      <c r="AH76" s="45"/>
      <c r="AI76" s="45"/>
    </row>
    <row r="77">
      <c r="A77" s="45"/>
      <c r="B77" s="110"/>
      <c r="C77" s="46"/>
      <c r="D77" s="45"/>
      <c r="E77" s="137"/>
      <c r="F77" s="105"/>
      <c r="G77" s="45"/>
      <c r="H77" s="45"/>
      <c r="I77" s="45"/>
      <c r="J77" s="45"/>
      <c r="K77" s="49"/>
      <c r="L77" s="49"/>
      <c r="M77" s="45"/>
      <c r="N77" s="45"/>
      <c r="O77" s="45"/>
      <c r="P77" s="45"/>
      <c r="Q77" s="45"/>
      <c r="R77" s="45"/>
      <c r="S77" s="45"/>
      <c r="T77" s="45"/>
      <c r="U77" s="45"/>
      <c r="V77" s="45"/>
      <c r="W77" s="45"/>
      <c r="X77" s="45"/>
      <c r="Y77" s="45"/>
      <c r="Z77" s="45"/>
      <c r="AA77" s="45"/>
      <c r="AB77" s="45"/>
      <c r="AC77" s="45"/>
      <c r="AD77" s="45"/>
      <c r="AE77" s="45"/>
      <c r="AF77" s="45"/>
      <c r="AG77" s="45"/>
      <c r="AH77" s="45"/>
      <c r="AI77" s="45"/>
    </row>
    <row r="78">
      <c r="A78" s="45"/>
      <c r="B78" s="110"/>
      <c r="C78" s="46"/>
      <c r="D78" s="45"/>
      <c r="E78" s="137"/>
      <c r="F78" s="105"/>
      <c r="G78" s="45"/>
      <c r="H78" s="45"/>
      <c r="I78" s="45"/>
      <c r="J78" s="45"/>
      <c r="K78" s="49"/>
      <c r="L78" s="49"/>
      <c r="M78" s="45"/>
      <c r="N78" s="45"/>
      <c r="O78" s="45"/>
      <c r="P78" s="45"/>
      <c r="Q78" s="45"/>
      <c r="R78" s="45"/>
      <c r="S78" s="45"/>
      <c r="T78" s="45"/>
      <c r="U78" s="45"/>
      <c r="V78" s="45"/>
      <c r="W78" s="45"/>
      <c r="X78" s="45"/>
      <c r="Y78" s="45"/>
      <c r="Z78" s="45"/>
      <c r="AA78" s="45"/>
      <c r="AB78" s="45"/>
      <c r="AC78" s="45"/>
      <c r="AD78" s="45"/>
      <c r="AE78" s="45"/>
      <c r="AF78" s="45"/>
      <c r="AG78" s="45"/>
      <c r="AH78" s="45"/>
      <c r="AI78" s="45"/>
    </row>
    <row r="79">
      <c r="A79" s="45"/>
      <c r="B79" s="110"/>
      <c r="C79" s="46"/>
      <c r="D79" s="45"/>
      <c r="E79" s="137"/>
      <c r="F79" s="105"/>
      <c r="G79" s="45"/>
      <c r="H79" s="45"/>
      <c r="I79" s="45"/>
      <c r="J79" s="45"/>
      <c r="K79" s="49"/>
      <c r="L79" s="49"/>
      <c r="M79" s="45"/>
      <c r="N79" s="45"/>
      <c r="O79" s="45"/>
      <c r="P79" s="45"/>
      <c r="Q79" s="45"/>
      <c r="R79" s="45"/>
      <c r="S79" s="45"/>
      <c r="T79" s="45"/>
      <c r="U79" s="45"/>
      <c r="V79" s="45"/>
      <c r="W79" s="45"/>
      <c r="X79" s="45"/>
      <c r="Y79" s="45"/>
      <c r="Z79" s="45"/>
      <c r="AA79" s="45"/>
      <c r="AB79" s="45"/>
      <c r="AC79" s="45"/>
      <c r="AD79" s="45"/>
      <c r="AE79" s="45"/>
      <c r="AF79" s="45"/>
      <c r="AG79" s="45"/>
      <c r="AH79" s="45"/>
      <c r="AI79" s="45"/>
    </row>
    <row r="80">
      <c r="A80" s="45"/>
      <c r="B80" s="110"/>
      <c r="C80" s="46"/>
      <c r="D80" s="45"/>
      <c r="E80" s="137"/>
      <c r="F80" s="105"/>
      <c r="G80" s="45"/>
      <c r="H80" s="45"/>
      <c r="I80" s="45"/>
      <c r="J80" s="45"/>
      <c r="K80" s="49"/>
      <c r="L80" s="49"/>
      <c r="M80" s="45"/>
      <c r="N80" s="45"/>
      <c r="O80" s="45"/>
      <c r="P80" s="45"/>
      <c r="Q80" s="45"/>
      <c r="R80" s="45"/>
      <c r="S80" s="45"/>
      <c r="T80" s="45"/>
      <c r="U80" s="45"/>
      <c r="V80" s="45"/>
      <c r="W80" s="45"/>
      <c r="X80" s="45"/>
      <c r="Y80" s="45"/>
      <c r="Z80" s="45"/>
      <c r="AA80" s="45"/>
      <c r="AB80" s="45"/>
      <c r="AC80" s="45"/>
      <c r="AD80" s="45"/>
      <c r="AE80" s="45"/>
      <c r="AF80" s="45"/>
      <c r="AG80" s="45"/>
      <c r="AH80" s="45"/>
      <c r="AI80" s="45"/>
    </row>
    <row r="81">
      <c r="A81" s="45"/>
      <c r="B81" s="110"/>
      <c r="C81" s="46"/>
      <c r="D81" s="45"/>
      <c r="E81" s="137"/>
      <c r="F81" s="105"/>
      <c r="G81" s="45"/>
      <c r="H81" s="45"/>
      <c r="I81" s="45"/>
      <c r="J81" s="45"/>
      <c r="K81" s="49"/>
      <c r="L81" s="49"/>
      <c r="M81" s="45"/>
      <c r="N81" s="45"/>
      <c r="O81" s="45"/>
      <c r="P81" s="45"/>
      <c r="Q81" s="45"/>
      <c r="R81" s="45"/>
      <c r="S81" s="45"/>
      <c r="T81" s="45"/>
      <c r="U81" s="45"/>
      <c r="V81" s="45"/>
      <c r="W81" s="45"/>
      <c r="X81" s="45"/>
      <c r="Y81" s="45"/>
      <c r="Z81" s="45"/>
      <c r="AA81" s="45"/>
      <c r="AB81" s="45"/>
      <c r="AC81" s="45"/>
      <c r="AD81" s="45"/>
      <c r="AE81" s="45"/>
      <c r="AF81" s="45"/>
      <c r="AG81" s="45"/>
      <c r="AH81" s="45"/>
      <c r="AI81" s="45"/>
    </row>
    <row r="82">
      <c r="A82" s="45"/>
      <c r="B82" s="110"/>
      <c r="C82" s="46"/>
      <c r="D82" s="45"/>
      <c r="E82" s="137"/>
      <c r="F82" s="105"/>
      <c r="G82" s="45"/>
      <c r="H82" s="45"/>
      <c r="I82" s="45"/>
      <c r="J82" s="45"/>
      <c r="K82" s="49"/>
      <c r="L82" s="49"/>
      <c r="M82" s="45"/>
      <c r="N82" s="45"/>
      <c r="O82" s="45"/>
      <c r="P82" s="45"/>
      <c r="Q82" s="45"/>
      <c r="R82" s="45"/>
      <c r="S82" s="45"/>
      <c r="T82" s="45"/>
      <c r="U82" s="45"/>
      <c r="V82" s="45"/>
      <c r="W82" s="45"/>
      <c r="X82" s="45"/>
      <c r="Y82" s="45"/>
      <c r="Z82" s="45"/>
      <c r="AA82" s="45"/>
      <c r="AB82" s="45"/>
      <c r="AC82" s="45"/>
      <c r="AD82" s="45"/>
      <c r="AE82" s="45"/>
      <c r="AF82" s="45"/>
      <c r="AG82" s="45"/>
      <c r="AH82" s="45"/>
      <c r="AI82" s="45"/>
    </row>
    <row r="83">
      <c r="A83" s="45"/>
      <c r="B83" s="110"/>
      <c r="C83" s="46"/>
      <c r="D83" s="45"/>
      <c r="E83" s="137"/>
      <c r="F83" s="105"/>
      <c r="G83" s="45"/>
      <c r="H83" s="45"/>
      <c r="I83" s="45"/>
      <c r="J83" s="45"/>
      <c r="K83" s="49"/>
      <c r="L83" s="49"/>
      <c r="M83" s="45"/>
      <c r="N83" s="45"/>
      <c r="O83" s="45"/>
      <c r="P83" s="45"/>
      <c r="Q83" s="45"/>
      <c r="R83" s="45"/>
      <c r="S83" s="45"/>
      <c r="T83" s="45"/>
      <c r="U83" s="45"/>
      <c r="V83" s="45"/>
      <c r="W83" s="45"/>
      <c r="X83" s="45"/>
      <c r="Y83" s="45"/>
      <c r="Z83" s="45"/>
      <c r="AA83" s="45"/>
      <c r="AB83" s="45"/>
      <c r="AC83" s="45"/>
      <c r="AD83" s="45"/>
      <c r="AE83" s="45"/>
      <c r="AF83" s="45"/>
      <c r="AG83" s="45"/>
      <c r="AH83" s="45"/>
      <c r="AI83" s="45"/>
    </row>
    <row r="84">
      <c r="A84" s="45"/>
      <c r="B84" s="110"/>
      <c r="C84" s="46"/>
      <c r="D84" s="45"/>
      <c r="E84" s="137"/>
      <c r="F84" s="105"/>
      <c r="G84" s="45"/>
      <c r="H84" s="45"/>
      <c r="I84" s="45"/>
      <c r="J84" s="45"/>
      <c r="K84" s="49"/>
      <c r="L84" s="49"/>
      <c r="M84" s="45"/>
      <c r="N84" s="45"/>
      <c r="O84" s="45"/>
      <c r="P84" s="45"/>
      <c r="Q84" s="45"/>
      <c r="R84" s="45"/>
      <c r="S84" s="45"/>
      <c r="T84" s="45"/>
      <c r="U84" s="45"/>
      <c r="V84" s="45"/>
      <c r="W84" s="45"/>
      <c r="X84" s="45"/>
      <c r="Y84" s="45"/>
      <c r="Z84" s="45"/>
      <c r="AA84" s="45"/>
      <c r="AB84" s="45"/>
      <c r="AC84" s="45"/>
      <c r="AD84" s="45"/>
      <c r="AE84" s="45"/>
      <c r="AF84" s="45"/>
      <c r="AG84" s="45"/>
      <c r="AH84" s="45"/>
      <c r="AI84" s="45"/>
    </row>
    <row r="85">
      <c r="A85" s="45"/>
      <c r="B85" s="110"/>
      <c r="C85" s="46"/>
      <c r="D85" s="45"/>
      <c r="E85" s="137"/>
      <c r="F85" s="105"/>
      <c r="G85" s="45"/>
      <c r="H85" s="45"/>
      <c r="I85" s="45"/>
      <c r="J85" s="45"/>
      <c r="K85" s="49"/>
      <c r="L85" s="49"/>
      <c r="M85" s="45"/>
      <c r="N85" s="45"/>
      <c r="O85" s="45"/>
      <c r="P85" s="45"/>
      <c r="Q85" s="45"/>
      <c r="R85" s="45"/>
      <c r="S85" s="45"/>
      <c r="T85" s="45"/>
      <c r="U85" s="45"/>
      <c r="V85" s="45"/>
      <c r="W85" s="45"/>
      <c r="X85" s="45"/>
      <c r="Y85" s="45"/>
      <c r="Z85" s="45"/>
      <c r="AA85" s="45"/>
      <c r="AB85" s="45"/>
      <c r="AC85" s="45"/>
      <c r="AD85" s="45"/>
      <c r="AE85" s="45"/>
      <c r="AF85" s="45"/>
      <c r="AG85" s="45"/>
      <c r="AH85" s="45"/>
      <c r="AI85" s="45"/>
    </row>
    <row r="86">
      <c r="A86" s="45"/>
      <c r="B86" s="110"/>
      <c r="C86" s="46"/>
      <c r="D86" s="45"/>
      <c r="E86" s="137"/>
      <c r="F86" s="105"/>
      <c r="G86" s="45"/>
      <c r="H86" s="45"/>
      <c r="I86" s="45"/>
      <c r="J86" s="45"/>
      <c r="K86" s="49"/>
      <c r="L86" s="49"/>
      <c r="M86" s="45"/>
      <c r="N86" s="45"/>
      <c r="O86" s="45"/>
      <c r="P86" s="45"/>
      <c r="Q86" s="45"/>
      <c r="R86" s="45"/>
      <c r="S86" s="45"/>
      <c r="T86" s="45"/>
      <c r="U86" s="45"/>
      <c r="V86" s="45"/>
      <c r="W86" s="45"/>
      <c r="X86" s="45"/>
      <c r="Y86" s="45"/>
      <c r="Z86" s="45"/>
      <c r="AA86" s="45"/>
      <c r="AB86" s="45"/>
      <c r="AC86" s="45"/>
      <c r="AD86" s="45"/>
      <c r="AE86" s="45"/>
      <c r="AF86" s="45"/>
      <c r="AG86" s="45"/>
      <c r="AH86" s="45"/>
      <c r="AI86" s="45"/>
    </row>
    <row r="87">
      <c r="A87" s="45"/>
      <c r="B87" s="110"/>
      <c r="C87" s="46"/>
      <c r="D87" s="45"/>
      <c r="E87" s="137"/>
      <c r="F87" s="105"/>
      <c r="G87" s="45"/>
      <c r="H87" s="45"/>
      <c r="I87" s="45"/>
      <c r="J87" s="45"/>
      <c r="K87" s="49"/>
      <c r="L87" s="49"/>
      <c r="M87" s="45"/>
      <c r="N87" s="45"/>
      <c r="O87" s="45"/>
      <c r="P87" s="45"/>
      <c r="Q87" s="45"/>
      <c r="R87" s="45"/>
      <c r="S87" s="45"/>
      <c r="T87" s="45"/>
      <c r="U87" s="45"/>
      <c r="V87" s="45"/>
      <c r="W87" s="45"/>
      <c r="X87" s="45"/>
      <c r="Y87" s="45"/>
      <c r="Z87" s="45"/>
      <c r="AA87" s="45"/>
      <c r="AB87" s="45"/>
      <c r="AC87" s="45"/>
      <c r="AD87" s="45"/>
      <c r="AE87" s="45"/>
      <c r="AF87" s="45"/>
      <c r="AG87" s="45"/>
      <c r="AH87" s="45"/>
      <c r="AI87" s="45"/>
    </row>
    <row r="88">
      <c r="A88" s="45"/>
      <c r="B88" s="110"/>
      <c r="C88" s="46"/>
      <c r="D88" s="45"/>
      <c r="E88" s="137"/>
      <c r="F88" s="105"/>
      <c r="G88" s="45"/>
      <c r="H88" s="45"/>
      <c r="I88" s="45"/>
      <c r="J88" s="45"/>
      <c r="K88" s="49"/>
      <c r="L88" s="49"/>
      <c r="M88" s="45"/>
      <c r="N88" s="45"/>
      <c r="O88" s="45"/>
      <c r="P88" s="45"/>
      <c r="Q88" s="45"/>
      <c r="R88" s="45"/>
      <c r="S88" s="45"/>
      <c r="T88" s="45"/>
      <c r="U88" s="45"/>
      <c r="V88" s="45"/>
      <c r="W88" s="45"/>
      <c r="X88" s="45"/>
      <c r="Y88" s="45"/>
      <c r="Z88" s="45"/>
      <c r="AA88" s="45"/>
      <c r="AB88" s="45"/>
      <c r="AC88" s="45"/>
      <c r="AD88" s="45"/>
      <c r="AE88" s="45"/>
      <c r="AF88" s="45"/>
      <c r="AG88" s="45"/>
      <c r="AH88" s="45"/>
      <c r="AI88" s="45"/>
    </row>
    <row r="89">
      <c r="A89" s="45"/>
      <c r="B89" s="110"/>
      <c r="C89" s="46"/>
      <c r="D89" s="45"/>
      <c r="E89" s="137"/>
      <c r="F89" s="105"/>
      <c r="G89" s="45"/>
      <c r="H89" s="45"/>
      <c r="I89" s="45"/>
      <c r="J89" s="45"/>
      <c r="K89" s="49"/>
      <c r="L89" s="49"/>
      <c r="M89" s="45"/>
      <c r="N89" s="45"/>
      <c r="O89" s="45"/>
      <c r="P89" s="45"/>
      <c r="Q89" s="45"/>
      <c r="R89" s="45"/>
      <c r="S89" s="45"/>
      <c r="T89" s="45"/>
      <c r="U89" s="45"/>
      <c r="V89" s="45"/>
      <c r="W89" s="45"/>
      <c r="X89" s="45"/>
      <c r="Y89" s="45"/>
      <c r="Z89" s="45"/>
      <c r="AA89" s="45"/>
      <c r="AB89" s="45"/>
      <c r="AC89" s="45"/>
      <c r="AD89" s="45"/>
      <c r="AE89" s="45"/>
      <c r="AF89" s="45"/>
      <c r="AG89" s="45"/>
      <c r="AH89" s="45"/>
      <c r="AI89" s="45"/>
    </row>
    <row r="90">
      <c r="A90" s="45"/>
      <c r="B90" s="110"/>
      <c r="C90" s="46"/>
      <c r="D90" s="45"/>
      <c r="E90" s="137"/>
      <c r="F90" s="105"/>
      <c r="G90" s="45"/>
      <c r="H90" s="45"/>
      <c r="I90" s="45"/>
      <c r="J90" s="45"/>
      <c r="K90" s="49"/>
      <c r="L90" s="49"/>
      <c r="M90" s="45"/>
      <c r="N90" s="45"/>
      <c r="O90" s="45"/>
      <c r="P90" s="45"/>
      <c r="Q90" s="45"/>
      <c r="R90" s="45"/>
      <c r="S90" s="45"/>
      <c r="T90" s="45"/>
      <c r="U90" s="45"/>
      <c r="V90" s="45"/>
      <c r="W90" s="45"/>
      <c r="X90" s="45"/>
      <c r="Y90" s="45"/>
      <c r="Z90" s="45"/>
      <c r="AA90" s="45"/>
      <c r="AB90" s="45"/>
      <c r="AC90" s="45"/>
      <c r="AD90" s="45"/>
      <c r="AE90" s="45"/>
      <c r="AF90" s="45"/>
      <c r="AG90" s="45"/>
      <c r="AH90" s="45"/>
      <c r="AI90" s="45"/>
    </row>
    <row r="91">
      <c r="A91" s="45"/>
      <c r="B91" s="110"/>
      <c r="C91" s="46"/>
      <c r="D91" s="45"/>
      <c r="E91" s="137"/>
      <c r="F91" s="105"/>
      <c r="G91" s="45"/>
      <c r="H91" s="45"/>
      <c r="I91" s="45"/>
      <c r="J91" s="45"/>
      <c r="K91" s="49"/>
      <c r="L91" s="49"/>
      <c r="M91" s="45"/>
      <c r="N91" s="45"/>
      <c r="O91" s="45"/>
      <c r="P91" s="45"/>
      <c r="Q91" s="45"/>
      <c r="R91" s="45"/>
      <c r="S91" s="45"/>
      <c r="T91" s="45"/>
      <c r="U91" s="45"/>
      <c r="V91" s="45"/>
      <c r="W91" s="45"/>
      <c r="X91" s="45"/>
      <c r="Y91" s="45"/>
      <c r="Z91" s="45"/>
      <c r="AA91" s="45"/>
      <c r="AB91" s="45"/>
      <c r="AC91" s="45"/>
      <c r="AD91" s="45"/>
      <c r="AE91" s="45"/>
      <c r="AF91" s="45"/>
      <c r="AG91" s="45"/>
      <c r="AH91" s="45"/>
      <c r="AI91" s="45"/>
    </row>
    <row r="92">
      <c r="A92" s="45"/>
      <c r="B92" s="110"/>
      <c r="C92" s="45"/>
      <c r="D92" s="45"/>
      <c r="E92" s="45"/>
      <c r="F92" s="45"/>
      <c r="G92" s="45"/>
      <c r="H92" s="45"/>
      <c r="I92" s="45"/>
      <c r="J92" s="45"/>
      <c r="K92" s="46"/>
      <c r="L92" s="46"/>
      <c r="M92" s="45"/>
      <c r="N92" s="45"/>
      <c r="O92" s="45"/>
      <c r="P92" s="45"/>
      <c r="Q92" s="45"/>
      <c r="R92" s="45"/>
      <c r="S92" s="45"/>
      <c r="T92" s="45"/>
      <c r="U92" s="45"/>
      <c r="V92" s="45"/>
      <c r="W92" s="45"/>
      <c r="X92" s="45"/>
      <c r="Y92" s="45"/>
      <c r="Z92" s="45"/>
      <c r="AA92" s="45"/>
      <c r="AB92" s="45"/>
      <c r="AC92" s="45"/>
      <c r="AD92" s="45"/>
      <c r="AE92" s="45"/>
      <c r="AF92" s="45"/>
      <c r="AG92" s="45"/>
      <c r="AH92" s="45"/>
      <c r="AI92" s="45"/>
    </row>
    <row r="93">
      <c r="A93" s="45"/>
      <c r="B93" s="110"/>
      <c r="C93" s="45"/>
      <c r="D93" s="45"/>
      <c r="E93" s="45"/>
      <c r="F93" s="45"/>
      <c r="G93" s="45"/>
      <c r="H93" s="45"/>
      <c r="I93" s="45"/>
      <c r="J93" s="45"/>
      <c r="K93" s="46"/>
      <c r="L93" s="46"/>
      <c r="M93" s="45"/>
      <c r="N93" s="45"/>
      <c r="O93" s="45"/>
      <c r="P93" s="45"/>
      <c r="Q93" s="45"/>
      <c r="R93" s="45"/>
      <c r="S93" s="45"/>
      <c r="T93" s="45"/>
      <c r="U93" s="45"/>
      <c r="V93" s="45"/>
      <c r="W93" s="45"/>
      <c r="X93" s="45"/>
      <c r="Y93" s="45"/>
      <c r="Z93" s="45"/>
      <c r="AA93" s="45"/>
      <c r="AB93" s="45"/>
      <c r="AC93" s="45"/>
      <c r="AD93" s="45"/>
      <c r="AE93" s="45"/>
      <c r="AF93" s="45"/>
      <c r="AG93" s="45"/>
      <c r="AH93" s="45"/>
      <c r="AI93" s="45"/>
    </row>
    <row r="94">
      <c r="A94" s="45"/>
      <c r="B94" s="110"/>
      <c r="C94" s="45"/>
      <c r="D94" s="45"/>
      <c r="E94" s="45"/>
      <c r="F94" s="45"/>
      <c r="G94" s="45"/>
      <c r="H94" s="45"/>
      <c r="I94" s="45"/>
      <c r="J94" s="45"/>
      <c r="K94" s="46"/>
      <c r="L94" s="46"/>
      <c r="M94" s="45"/>
      <c r="N94" s="45"/>
      <c r="O94" s="45"/>
      <c r="P94" s="45"/>
      <c r="Q94" s="45"/>
      <c r="R94" s="45"/>
      <c r="S94" s="45"/>
      <c r="T94" s="45"/>
      <c r="U94" s="45"/>
      <c r="V94" s="45"/>
      <c r="W94" s="45"/>
      <c r="X94" s="45"/>
      <c r="Y94" s="45"/>
      <c r="Z94" s="45"/>
      <c r="AA94" s="45"/>
      <c r="AB94" s="45"/>
      <c r="AC94" s="45"/>
      <c r="AD94" s="45"/>
      <c r="AE94" s="45"/>
      <c r="AF94" s="45"/>
      <c r="AG94" s="45"/>
      <c r="AH94" s="45"/>
      <c r="AI94" s="45"/>
    </row>
    <row r="95">
      <c r="A95" s="45"/>
      <c r="B95" s="110"/>
      <c r="C95" s="45"/>
      <c r="D95" s="45"/>
      <c r="E95" s="45"/>
      <c r="F95" s="45"/>
      <c r="G95" s="45"/>
      <c r="H95" s="45"/>
      <c r="I95" s="45"/>
      <c r="J95" s="45"/>
      <c r="K95" s="46"/>
      <c r="L95" s="46"/>
      <c r="M95" s="45"/>
      <c r="N95" s="45"/>
      <c r="O95" s="45"/>
      <c r="P95" s="45"/>
      <c r="Q95" s="45"/>
      <c r="R95" s="45"/>
      <c r="S95" s="45"/>
      <c r="T95" s="45"/>
      <c r="U95" s="45"/>
      <c r="V95" s="45"/>
      <c r="W95" s="45"/>
      <c r="X95" s="45"/>
      <c r="Y95" s="45"/>
      <c r="Z95" s="45"/>
      <c r="AA95" s="45"/>
      <c r="AB95" s="45"/>
      <c r="AC95" s="45"/>
      <c r="AD95" s="45"/>
      <c r="AE95" s="45"/>
      <c r="AF95" s="45"/>
      <c r="AG95" s="45"/>
      <c r="AH95" s="45"/>
      <c r="AI95" s="45"/>
    </row>
    <row r="96">
      <c r="A96" s="45"/>
      <c r="B96" s="110"/>
      <c r="C96" s="45"/>
      <c r="D96" s="45"/>
      <c r="E96" s="45"/>
      <c r="F96" s="45"/>
      <c r="G96" s="45"/>
      <c r="H96" s="45"/>
      <c r="I96" s="45"/>
      <c r="J96" s="45"/>
      <c r="K96" s="46"/>
      <c r="L96" s="46"/>
      <c r="M96" s="45"/>
      <c r="N96" s="45"/>
      <c r="O96" s="45"/>
      <c r="P96" s="45"/>
      <c r="Q96" s="45"/>
      <c r="R96" s="45"/>
      <c r="S96" s="45"/>
      <c r="T96" s="45"/>
      <c r="U96" s="45"/>
      <c r="V96" s="45"/>
      <c r="W96" s="45"/>
      <c r="X96" s="45"/>
      <c r="Y96" s="45"/>
      <c r="Z96" s="45"/>
      <c r="AA96" s="45"/>
      <c r="AB96" s="45"/>
      <c r="AC96" s="45"/>
      <c r="AD96" s="45"/>
      <c r="AE96" s="45"/>
      <c r="AF96" s="45"/>
      <c r="AG96" s="45"/>
      <c r="AH96" s="45"/>
      <c r="AI96" s="45"/>
    </row>
    <row r="97">
      <c r="A97" s="45"/>
      <c r="B97" s="110"/>
      <c r="C97" s="45"/>
      <c r="D97" s="45"/>
      <c r="E97" s="45"/>
      <c r="F97" s="45"/>
      <c r="G97" s="45"/>
      <c r="H97" s="45"/>
      <c r="I97" s="45"/>
      <c r="J97" s="45"/>
      <c r="K97" s="46"/>
      <c r="L97" s="46"/>
      <c r="M97" s="45"/>
      <c r="N97" s="45"/>
      <c r="O97" s="45"/>
      <c r="P97" s="45"/>
      <c r="Q97" s="45"/>
      <c r="R97" s="45"/>
      <c r="S97" s="45"/>
      <c r="T97" s="45"/>
      <c r="U97" s="45"/>
      <c r="V97" s="45"/>
      <c r="W97" s="45"/>
      <c r="X97" s="45"/>
      <c r="Y97" s="45"/>
      <c r="Z97" s="45"/>
      <c r="AA97" s="45"/>
      <c r="AB97" s="45"/>
      <c r="AC97" s="45"/>
      <c r="AD97" s="45"/>
      <c r="AE97" s="45"/>
      <c r="AF97" s="45"/>
      <c r="AG97" s="45"/>
      <c r="AH97" s="45"/>
      <c r="AI97" s="45"/>
    </row>
    <row r="98">
      <c r="A98" s="45"/>
      <c r="B98" s="110"/>
      <c r="C98" s="45"/>
      <c r="D98" s="45"/>
      <c r="E98" s="45"/>
      <c r="F98" s="45"/>
      <c r="G98" s="45"/>
      <c r="H98" s="45"/>
      <c r="I98" s="45"/>
      <c r="J98" s="45"/>
      <c r="K98" s="46"/>
      <c r="L98" s="46"/>
      <c r="M98" s="45"/>
      <c r="N98" s="45"/>
      <c r="O98" s="45"/>
      <c r="P98" s="45"/>
      <c r="Q98" s="45"/>
      <c r="R98" s="45"/>
      <c r="S98" s="45"/>
      <c r="T98" s="45"/>
      <c r="U98" s="45"/>
      <c r="V98" s="45"/>
      <c r="W98" s="45"/>
      <c r="X98" s="45"/>
      <c r="Y98" s="45"/>
      <c r="Z98" s="45"/>
      <c r="AA98" s="45"/>
      <c r="AB98" s="45"/>
      <c r="AC98" s="45"/>
      <c r="AD98" s="45"/>
      <c r="AE98" s="45"/>
      <c r="AF98" s="45"/>
      <c r="AG98" s="45"/>
      <c r="AH98" s="45"/>
      <c r="AI98" s="45"/>
    </row>
    <row r="99">
      <c r="A99" s="45"/>
      <c r="B99" s="110"/>
      <c r="C99" s="45"/>
      <c r="D99" s="45"/>
      <c r="E99" s="45"/>
      <c r="F99" s="45"/>
      <c r="G99" s="45"/>
      <c r="H99" s="45"/>
      <c r="I99" s="45"/>
      <c r="J99" s="45"/>
      <c r="K99" s="46"/>
      <c r="L99" s="46"/>
      <c r="M99" s="45"/>
      <c r="N99" s="45"/>
      <c r="O99" s="45"/>
      <c r="P99" s="45"/>
      <c r="Q99" s="45"/>
      <c r="R99" s="45"/>
      <c r="S99" s="45"/>
      <c r="T99" s="45"/>
      <c r="U99" s="45"/>
      <c r="V99" s="45"/>
      <c r="W99" s="45"/>
      <c r="X99" s="45"/>
      <c r="Y99" s="45"/>
      <c r="Z99" s="45"/>
      <c r="AA99" s="45"/>
      <c r="AB99" s="45"/>
      <c r="AC99" s="45"/>
      <c r="AD99" s="45"/>
      <c r="AE99" s="45"/>
      <c r="AF99" s="45"/>
      <c r="AG99" s="45"/>
      <c r="AH99" s="45"/>
      <c r="AI99" s="45"/>
    </row>
    <row r="100">
      <c r="A100" s="45"/>
      <c r="B100" s="110"/>
      <c r="C100" s="45"/>
      <c r="D100" s="45"/>
      <c r="E100" s="45"/>
      <c r="F100" s="45"/>
      <c r="G100" s="45"/>
      <c r="H100" s="45"/>
      <c r="I100" s="45"/>
      <c r="J100" s="45"/>
      <c r="K100" s="46"/>
      <c r="L100" s="46"/>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c r="A101" s="45"/>
      <c r="B101" s="110"/>
      <c r="C101" s="45"/>
      <c r="D101" s="45"/>
      <c r="E101" s="45"/>
      <c r="F101" s="45"/>
      <c r="G101" s="45"/>
      <c r="H101" s="45"/>
      <c r="I101" s="45"/>
      <c r="J101" s="45"/>
      <c r="K101" s="46"/>
      <c r="L101" s="46"/>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c r="A102" s="45"/>
      <c r="B102" s="110"/>
      <c r="C102" s="45"/>
      <c r="D102" s="45"/>
      <c r="E102" s="45"/>
      <c r="F102" s="45"/>
      <c r="G102" s="45"/>
      <c r="H102" s="45"/>
      <c r="I102" s="45"/>
      <c r="J102" s="45"/>
      <c r="K102" s="46"/>
      <c r="L102" s="46"/>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c r="A103" s="45"/>
      <c r="B103" s="110"/>
      <c r="C103" s="45"/>
      <c r="D103" s="45"/>
      <c r="E103" s="45"/>
      <c r="F103" s="45"/>
      <c r="G103" s="45"/>
      <c r="H103" s="45"/>
      <c r="I103" s="45"/>
      <c r="J103" s="45"/>
      <c r="K103" s="46"/>
      <c r="L103" s="46"/>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c r="A104" s="45"/>
      <c r="B104" s="110"/>
      <c r="C104" s="45"/>
      <c r="D104" s="45"/>
      <c r="E104" s="45"/>
      <c r="F104" s="45"/>
      <c r="G104" s="45"/>
      <c r="H104" s="45"/>
      <c r="I104" s="45"/>
      <c r="J104" s="45"/>
      <c r="K104" s="46"/>
      <c r="L104" s="46"/>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c r="A105" s="45"/>
      <c r="B105" s="110"/>
      <c r="C105" s="45"/>
      <c r="D105" s="45"/>
      <c r="E105" s="45"/>
      <c r="F105" s="45"/>
      <c r="G105" s="45"/>
      <c r="H105" s="45"/>
      <c r="I105" s="45"/>
      <c r="J105" s="45"/>
      <c r="K105" s="46"/>
      <c r="L105" s="46"/>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c r="A106" s="45"/>
      <c r="B106" s="110"/>
      <c r="C106" s="45"/>
      <c r="D106" s="45"/>
      <c r="E106" s="45"/>
      <c r="F106" s="45"/>
      <c r="G106" s="45"/>
      <c r="H106" s="45"/>
      <c r="I106" s="45"/>
      <c r="J106" s="45"/>
      <c r="K106" s="46"/>
      <c r="L106" s="46"/>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c r="A107" s="45"/>
      <c r="B107" s="110"/>
      <c r="C107" s="45"/>
      <c r="D107" s="105" t="str">
        <f>IF(#REF!="Not Relevant","",IF(#REF!="Good","",IF(#REF!="Bad",1.33,1)))</f>
        <v>#REF!</v>
      </c>
      <c r="E107" s="45"/>
      <c r="F107" s="45"/>
      <c r="G107" s="45"/>
      <c r="H107" s="45"/>
      <c r="I107" s="45"/>
      <c r="J107" s="45"/>
      <c r="K107" s="46"/>
      <c r="L107" s="46"/>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c r="A108" s="45"/>
      <c r="B108" s="110"/>
      <c r="C108" s="45"/>
      <c r="D108" s="45"/>
      <c r="E108" s="45"/>
      <c r="F108" s="45"/>
      <c r="G108" s="45"/>
      <c r="H108" s="45"/>
      <c r="I108" s="45"/>
      <c r="J108" s="45"/>
      <c r="K108" s="46"/>
      <c r="L108" s="46"/>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c r="A109" s="45"/>
      <c r="B109" s="110"/>
      <c r="C109" s="45"/>
      <c r="D109" s="45"/>
      <c r="E109" s="45"/>
      <c r="F109" s="45"/>
      <c r="G109" s="45"/>
      <c r="H109" s="45"/>
      <c r="I109" s="45"/>
      <c r="J109" s="45"/>
      <c r="K109" s="46"/>
      <c r="L109" s="46"/>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c r="A110" s="45"/>
      <c r="B110" s="110"/>
      <c r="C110" s="45"/>
      <c r="D110" s="45"/>
      <c r="E110" s="45"/>
      <c r="F110" s="45"/>
      <c r="G110" s="45"/>
      <c r="H110" s="45"/>
      <c r="I110" s="45"/>
      <c r="J110" s="45"/>
      <c r="K110" s="46"/>
      <c r="L110" s="46"/>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c r="A111" s="45"/>
      <c r="B111" s="110"/>
      <c r="C111" s="45"/>
      <c r="D111" s="45"/>
      <c r="E111" s="45"/>
      <c r="F111" s="45"/>
      <c r="G111" s="45"/>
      <c r="H111" s="45"/>
      <c r="I111" s="45"/>
      <c r="J111" s="45"/>
      <c r="K111" s="46"/>
      <c r="L111" s="46"/>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c r="A112" s="45"/>
      <c r="B112" s="110"/>
      <c r="C112" s="45"/>
      <c r="D112" s="45"/>
      <c r="E112" s="45"/>
      <c r="F112" s="45"/>
      <c r="G112" s="45"/>
      <c r="H112" s="45"/>
      <c r="I112" s="45"/>
      <c r="J112" s="45"/>
      <c r="K112" s="46"/>
      <c r="L112" s="46"/>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c r="A113" s="45"/>
      <c r="B113" s="110"/>
      <c r="C113" s="45"/>
      <c r="D113" s="45"/>
      <c r="E113" s="45"/>
      <c r="F113" s="45"/>
      <c r="G113" s="45"/>
      <c r="H113" s="45"/>
      <c r="I113" s="45"/>
      <c r="J113" s="45"/>
      <c r="K113" s="46"/>
      <c r="L113" s="46"/>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c r="A114" s="45"/>
      <c r="B114" s="110"/>
      <c r="C114" s="45"/>
      <c r="D114" s="45"/>
      <c r="E114" s="45"/>
      <c r="F114" s="45"/>
      <c r="G114" s="45"/>
      <c r="H114" s="45"/>
      <c r="I114" s="45"/>
      <c r="J114" s="45"/>
      <c r="K114" s="46"/>
      <c r="L114" s="46"/>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c r="A115" s="45"/>
      <c r="B115" s="110"/>
      <c r="C115" s="45"/>
      <c r="D115" s="45"/>
      <c r="E115" s="45"/>
      <c r="F115" s="45"/>
      <c r="G115" s="45"/>
      <c r="H115" s="45"/>
      <c r="I115" s="45"/>
      <c r="J115" s="45"/>
      <c r="K115" s="46"/>
      <c r="L115" s="46"/>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c r="A116" s="45"/>
      <c r="B116" s="110"/>
      <c r="C116" s="45"/>
      <c r="D116" s="45"/>
      <c r="E116" s="45"/>
      <c r="F116" s="45"/>
      <c r="G116" s="45"/>
      <c r="H116" s="45"/>
      <c r="I116" s="45"/>
      <c r="J116" s="45"/>
      <c r="K116" s="46"/>
      <c r="L116" s="46"/>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c r="A117" s="45"/>
      <c r="B117" s="110"/>
      <c r="C117" s="45"/>
      <c r="D117" s="45"/>
      <c r="E117" s="45"/>
      <c r="F117" s="45"/>
      <c r="G117" s="45"/>
      <c r="H117" s="45"/>
      <c r="I117" s="45"/>
      <c r="J117" s="45"/>
      <c r="K117" s="46"/>
      <c r="L117" s="46"/>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c r="A118" s="45"/>
      <c r="B118" s="110"/>
      <c r="C118" s="45"/>
      <c r="D118" s="45"/>
      <c r="E118" s="45"/>
      <c r="F118" s="45"/>
      <c r="G118" s="45"/>
      <c r="H118" s="45"/>
      <c r="I118" s="45"/>
      <c r="J118" s="45"/>
      <c r="K118" s="46"/>
      <c r="L118" s="46"/>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c r="A119" s="45"/>
      <c r="B119" s="110"/>
      <c r="C119" s="45"/>
      <c r="D119" s="45"/>
      <c r="E119" s="45"/>
      <c r="F119" s="45"/>
      <c r="G119" s="45"/>
      <c r="H119" s="45"/>
      <c r="I119" s="45"/>
      <c r="J119" s="45"/>
      <c r="K119" s="46"/>
      <c r="L119" s="46"/>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c r="A120" s="45"/>
      <c r="B120" s="110"/>
      <c r="C120" s="45"/>
      <c r="D120" s="45"/>
      <c r="E120" s="45"/>
      <c r="F120" s="45"/>
      <c r="G120" s="45"/>
      <c r="H120" s="45"/>
      <c r="I120" s="45"/>
      <c r="J120" s="45"/>
      <c r="K120" s="46"/>
      <c r="L120" s="46"/>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c r="A121" s="45"/>
      <c r="B121" s="110"/>
      <c r="C121" s="45"/>
      <c r="D121" s="45"/>
      <c r="E121" s="45"/>
      <c r="F121" s="45"/>
      <c r="G121" s="45"/>
      <c r="H121" s="45"/>
      <c r="I121" s="45"/>
      <c r="J121" s="45"/>
      <c r="K121" s="46"/>
      <c r="L121" s="46"/>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c r="A122" s="45"/>
      <c r="B122" s="110"/>
      <c r="C122" s="45"/>
      <c r="D122" s="45"/>
      <c r="E122" s="45"/>
      <c r="F122" s="45"/>
      <c r="G122" s="45"/>
      <c r="H122" s="45"/>
      <c r="I122" s="45"/>
      <c r="J122" s="45"/>
      <c r="K122" s="46"/>
      <c r="L122" s="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c r="A123" s="45"/>
      <c r="B123" s="110"/>
      <c r="C123" s="45"/>
      <c r="D123" s="45"/>
      <c r="E123" s="45"/>
      <c r="F123" s="45"/>
      <c r="G123" s="45"/>
      <c r="H123" s="45"/>
      <c r="I123" s="45"/>
      <c r="J123" s="45"/>
      <c r="K123" s="46"/>
      <c r="L123" s="46"/>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c r="A124" s="45"/>
      <c r="B124" s="110"/>
      <c r="C124" s="45"/>
      <c r="D124" s="45"/>
      <c r="E124" s="45"/>
      <c r="F124" s="45"/>
      <c r="G124" s="45"/>
      <c r="H124" s="45"/>
      <c r="I124" s="45"/>
      <c r="J124" s="45"/>
      <c r="K124" s="46"/>
      <c r="L124" s="46"/>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c r="A125" s="45"/>
      <c r="B125" s="110"/>
      <c r="C125" s="45"/>
      <c r="D125" s="45"/>
      <c r="E125" s="45"/>
      <c r="F125" s="45"/>
      <c r="G125" s="45"/>
      <c r="H125" s="45"/>
      <c r="I125" s="45"/>
      <c r="J125" s="45"/>
      <c r="K125" s="46"/>
      <c r="L125" s="46"/>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c r="A126" s="45"/>
      <c r="B126" s="110"/>
      <c r="C126" s="45"/>
      <c r="D126" s="45"/>
      <c r="E126" s="45"/>
      <c r="F126" s="45"/>
      <c r="G126" s="45"/>
      <c r="H126" s="45"/>
      <c r="I126" s="45"/>
      <c r="J126" s="45"/>
      <c r="K126" s="46"/>
      <c r="L126" s="46"/>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c r="A127" s="45"/>
      <c r="B127" s="110"/>
      <c r="C127" s="45"/>
      <c r="D127" s="45"/>
      <c r="E127" s="45"/>
      <c r="F127" s="45"/>
      <c r="G127" s="45"/>
      <c r="H127" s="45"/>
      <c r="I127" s="45"/>
      <c r="J127" s="45"/>
      <c r="K127" s="46"/>
      <c r="L127" s="46"/>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c r="A128" s="45"/>
      <c r="B128" s="110"/>
      <c r="C128" s="45"/>
      <c r="D128" s="45"/>
      <c r="E128" s="45"/>
      <c r="F128" s="45"/>
      <c r="G128" s="45"/>
      <c r="H128" s="45"/>
      <c r="I128" s="45"/>
      <c r="J128" s="45"/>
      <c r="K128" s="46"/>
      <c r="L128" s="46"/>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c r="A129" s="45"/>
      <c r="B129" s="110"/>
      <c r="C129" s="45"/>
      <c r="D129" s="45"/>
      <c r="E129" s="45"/>
      <c r="F129" s="45"/>
      <c r="G129" s="45"/>
      <c r="H129" s="45"/>
      <c r="I129" s="45"/>
      <c r="J129" s="45"/>
      <c r="K129" s="46"/>
      <c r="L129" s="46"/>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c r="A130" s="45"/>
      <c r="B130" s="110"/>
      <c r="C130" s="45"/>
      <c r="D130" s="45"/>
      <c r="E130" s="45"/>
      <c r="F130" s="45"/>
      <c r="G130" s="45"/>
      <c r="H130" s="45"/>
      <c r="I130" s="45"/>
      <c r="J130" s="45"/>
      <c r="K130" s="46"/>
      <c r="L130" s="46"/>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c r="A131" s="45"/>
      <c r="B131" s="110"/>
      <c r="C131" s="45"/>
      <c r="D131" s="45"/>
      <c r="E131" s="45"/>
      <c r="F131" s="45"/>
      <c r="G131" s="45"/>
      <c r="H131" s="45"/>
      <c r="I131" s="45"/>
      <c r="J131" s="45"/>
      <c r="K131" s="46"/>
      <c r="L131" s="46"/>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c r="A132" s="45"/>
      <c r="B132" s="110"/>
      <c r="C132" s="45"/>
      <c r="D132" s="45"/>
      <c r="E132" s="45"/>
      <c r="F132" s="45"/>
      <c r="G132" s="45"/>
      <c r="H132" s="45"/>
      <c r="I132" s="45"/>
      <c r="J132" s="45"/>
      <c r="K132" s="46"/>
      <c r="L132" s="46"/>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c r="A133" s="45"/>
      <c r="B133" s="110"/>
      <c r="C133" s="45"/>
      <c r="D133" s="45"/>
      <c r="E133" s="45"/>
      <c r="F133" s="45"/>
      <c r="G133" s="45"/>
      <c r="H133" s="45"/>
      <c r="I133" s="45"/>
      <c r="J133" s="45"/>
      <c r="K133" s="46"/>
      <c r="L133" s="46"/>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c r="A134" s="45"/>
      <c r="B134" s="110"/>
      <c r="C134" s="45"/>
      <c r="D134" s="45"/>
      <c r="E134" s="45"/>
      <c r="F134" s="45"/>
      <c r="G134" s="45"/>
      <c r="H134" s="45"/>
      <c r="I134" s="45"/>
      <c r="J134" s="45"/>
      <c r="K134" s="46"/>
      <c r="L134" s="46"/>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c r="A135" s="45"/>
      <c r="B135" s="110"/>
      <c r="C135" s="45"/>
      <c r="D135" s="45"/>
      <c r="E135" s="45"/>
      <c r="F135" s="45"/>
      <c r="G135" s="45"/>
      <c r="H135" s="45"/>
      <c r="I135" s="45"/>
      <c r="J135" s="45"/>
      <c r="K135" s="46"/>
      <c r="L135" s="46"/>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c r="A136" s="45"/>
      <c r="B136" s="110"/>
      <c r="C136" s="45"/>
      <c r="D136" s="45"/>
      <c r="E136" s="45"/>
      <c r="F136" s="45"/>
      <c r="G136" s="45"/>
      <c r="H136" s="45"/>
      <c r="I136" s="45"/>
      <c r="J136" s="45"/>
      <c r="K136" s="46"/>
      <c r="L136" s="46"/>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c r="A137" s="45"/>
      <c r="B137" s="110"/>
      <c r="C137" s="45"/>
      <c r="D137" s="45"/>
      <c r="E137" s="45"/>
      <c r="F137" s="45"/>
      <c r="G137" s="45"/>
      <c r="H137" s="45"/>
      <c r="I137" s="45"/>
      <c r="J137" s="45"/>
      <c r="K137" s="46"/>
      <c r="L137" s="46"/>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c r="A138" s="45"/>
      <c r="B138" s="110"/>
      <c r="C138" s="45"/>
      <c r="D138" s="45"/>
      <c r="E138" s="45"/>
      <c r="F138" s="45"/>
      <c r="G138" s="45"/>
      <c r="H138" s="45"/>
      <c r="I138" s="45"/>
      <c r="J138" s="45"/>
      <c r="K138" s="46"/>
      <c r="L138" s="46"/>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c r="A139" s="45"/>
      <c r="B139" s="110"/>
      <c r="C139" s="45"/>
      <c r="D139" s="45"/>
      <c r="E139" s="45"/>
      <c r="F139" s="45"/>
      <c r="G139" s="45"/>
      <c r="H139" s="45"/>
      <c r="I139" s="45"/>
      <c r="J139" s="45"/>
      <c r="K139" s="46"/>
      <c r="L139" s="46"/>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c r="A140" s="45"/>
      <c r="B140" s="110"/>
      <c r="C140" s="45"/>
      <c r="D140" s="45"/>
      <c r="E140" s="45"/>
      <c r="F140" s="45"/>
      <c r="G140" s="45"/>
      <c r="H140" s="45"/>
      <c r="I140" s="45"/>
      <c r="J140" s="45"/>
      <c r="K140" s="46"/>
      <c r="L140" s="46"/>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c r="A141" s="45"/>
      <c r="B141" s="110"/>
      <c r="C141" s="45"/>
      <c r="D141" s="45"/>
      <c r="E141" s="45"/>
      <c r="F141" s="45"/>
      <c r="G141" s="45"/>
      <c r="H141" s="45"/>
      <c r="I141" s="45"/>
      <c r="J141" s="45"/>
      <c r="K141" s="46"/>
      <c r="L141" s="46"/>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c r="A142" s="45"/>
      <c r="B142" s="110"/>
      <c r="C142" s="45"/>
      <c r="D142" s="45"/>
      <c r="E142" s="45"/>
      <c r="F142" s="45"/>
      <c r="G142" s="45"/>
      <c r="H142" s="45"/>
      <c r="I142" s="45"/>
      <c r="J142" s="45"/>
      <c r="K142" s="46"/>
      <c r="L142" s="46"/>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c r="A143" s="45"/>
      <c r="B143" s="110"/>
      <c r="C143" s="45"/>
      <c r="D143" s="45"/>
      <c r="E143" s="45"/>
      <c r="F143" s="45"/>
      <c r="G143" s="45"/>
      <c r="H143" s="45"/>
      <c r="I143" s="45"/>
      <c r="J143" s="45"/>
      <c r="K143" s="46"/>
      <c r="L143" s="46"/>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c r="A144" s="45"/>
      <c r="B144" s="110"/>
      <c r="C144" s="45"/>
      <c r="D144" s="45"/>
      <c r="E144" s="45"/>
      <c r="F144" s="45"/>
      <c r="G144" s="45"/>
      <c r="H144" s="45"/>
      <c r="I144" s="45"/>
      <c r="J144" s="45"/>
      <c r="K144" s="46"/>
      <c r="L144" s="46"/>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c r="A145" s="45"/>
      <c r="B145" s="110"/>
      <c r="C145" s="45"/>
      <c r="D145" s="45"/>
      <c r="E145" s="45"/>
      <c r="F145" s="45"/>
      <c r="G145" s="45"/>
      <c r="H145" s="45"/>
      <c r="I145" s="45"/>
      <c r="J145" s="45"/>
      <c r="K145" s="46"/>
      <c r="L145" s="46"/>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c r="A146" s="45"/>
      <c r="B146" s="110"/>
      <c r="C146" s="45"/>
      <c r="D146" s="45"/>
      <c r="E146" s="45"/>
      <c r="F146" s="45"/>
      <c r="G146" s="45"/>
      <c r="H146" s="45"/>
      <c r="I146" s="45"/>
      <c r="J146" s="45"/>
      <c r="K146" s="46"/>
      <c r="L146" s="46"/>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c r="A147" s="45"/>
      <c r="B147" s="110"/>
      <c r="C147" s="45"/>
      <c r="D147" s="45"/>
      <c r="E147" s="45"/>
      <c r="F147" s="45"/>
      <c r="G147" s="45"/>
      <c r="H147" s="45"/>
      <c r="I147" s="45"/>
      <c r="J147" s="45"/>
      <c r="K147" s="46"/>
      <c r="L147" s="46"/>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c r="A148" s="45"/>
      <c r="B148" s="110"/>
      <c r="C148" s="45"/>
      <c r="D148" s="45"/>
      <c r="E148" s="45"/>
      <c r="F148" s="45"/>
      <c r="G148" s="45"/>
      <c r="H148" s="45"/>
      <c r="I148" s="45"/>
      <c r="J148" s="45"/>
      <c r="K148" s="46"/>
      <c r="L148" s="46"/>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c r="A149" s="45"/>
      <c r="B149" s="110"/>
      <c r="C149" s="45"/>
      <c r="D149" s="45"/>
      <c r="E149" s="45"/>
      <c r="F149" s="45"/>
      <c r="G149" s="45"/>
      <c r="H149" s="45"/>
      <c r="I149" s="45"/>
      <c r="J149" s="45"/>
      <c r="K149" s="46"/>
      <c r="L149" s="46"/>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c r="A150" s="45"/>
      <c r="B150" s="110"/>
      <c r="C150" s="45"/>
      <c r="D150" s="45"/>
      <c r="E150" s="45"/>
      <c r="F150" s="45"/>
      <c r="G150" s="45"/>
      <c r="H150" s="45"/>
      <c r="I150" s="45"/>
      <c r="J150" s="45"/>
      <c r="K150" s="46"/>
      <c r="L150" s="46"/>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c r="A151" s="45"/>
      <c r="B151" s="110"/>
      <c r="C151" s="45"/>
      <c r="D151" s="45"/>
      <c r="E151" s="45"/>
      <c r="F151" s="45"/>
      <c r="G151" s="45"/>
      <c r="H151" s="45"/>
      <c r="I151" s="45"/>
      <c r="J151" s="45"/>
      <c r="K151" s="46"/>
      <c r="L151" s="46"/>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c r="A152" s="45"/>
      <c r="B152" s="110"/>
      <c r="C152" s="45"/>
      <c r="D152" s="45"/>
      <c r="E152" s="45"/>
      <c r="F152" s="45"/>
      <c r="G152" s="45"/>
      <c r="H152" s="45"/>
      <c r="I152" s="45"/>
      <c r="J152" s="45"/>
      <c r="K152" s="46"/>
      <c r="L152" s="46"/>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c r="A153" s="45"/>
      <c r="B153" s="110"/>
      <c r="C153" s="45"/>
      <c r="D153" s="45"/>
      <c r="E153" s="45"/>
      <c r="F153" s="45"/>
      <c r="G153" s="45"/>
      <c r="H153" s="45"/>
      <c r="I153" s="45"/>
      <c r="J153" s="45"/>
      <c r="K153" s="46"/>
      <c r="L153" s="46"/>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c r="A154" s="45"/>
      <c r="B154" s="110"/>
      <c r="C154" s="45"/>
      <c r="D154" s="45"/>
      <c r="E154" s="45"/>
      <c r="F154" s="45"/>
      <c r="G154" s="45"/>
      <c r="H154" s="45"/>
      <c r="I154" s="45"/>
      <c r="J154" s="45"/>
      <c r="K154" s="46"/>
      <c r="L154" s="46"/>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c r="A155" s="45"/>
      <c r="B155" s="110"/>
      <c r="C155" s="45"/>
      <c r="D155" s="45"/>
      <c r="E155" s="45"/>
      <c r="F155" s="45"/>
      <c r="G155" s="45"/>
      <c r="H155" s="45"/>
      <c r="I155" s="45"/>
      <c r="J155" s="45"/>
      <c r="K155" s="46"/>
      <c r="L155" s="46"/>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c r="A156" s="45"/>
      <c r="B156" s="110"/>
      <c r="C156" s="45"/>
      <c r="D156" s="45"/>
      <c r="E156" s="45"/>
      <c r="F156" s="45"/>
      <c r="G156" s="45"/>
      <c r="H156" s="45"/>
      <c r="I156" s="45"/>
      <c r="J156" s="45"/>
      <c r="K156" s="46"/>
      <c r="L156" s="46"/>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c r="A157" s="45"/>
      <c r="B157" s="110"/>
      <c r="C157" s="45"/>
      <c r="D157" s="45"/>
      <c r="E157" s="45"/>
      <c r="F157" s="45"/>
      <c r="G157" s="45"/>
      <c r="H157" s="45"/>
      <c r="I157" s="45"/>
      <c r="J157" s="45"/>
      <c r="K157" s="46"/>
      <c r="L157" s="46"/>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c r="A158" s="45"/>
      <c r="B158" s="110"/>
      <c r="C158" s="45"/>
      <c r="D158" s="45"/>
      <c r="E158" s="45"/>
      <c r="F158" s="45"/>
      <c r="G158" s="45"/>
      <c r="H158" s="45"/>
      <c r="I158" s="45"/>
      <c r="J158" s="45"/>
      <c r="K158" s="46"/>
      <c r="L158" s="46"/>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c r="A159" s="45"/>
      <c r="B159" s="110"/>
      <c r="C159" s="45"/>
      <c r="D159" s="45"/>
      <c r="E159" s="45"/>
      <c r="F159" s="45"/>
      <c r="G159" s="45"/>
      <c r="H159" s="45"/>
      <c r="I159" s="45"/>
      <c r="J159" s="45"/>
      <c r="K159" s="46"/>
      <c r="L159" s="46"/>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c r="A160" s="45"/>
      <c r="B160" s="110"/>
      <c r="C160" s="45"/>
      <c r="D160" s="45"/>
      <c r="E160" s="45"/>
      <c r="F160" s="45"/>
      <c r="G160" s="45"/>
      <c r="H160" s="45"/>
      <c r="I160" s="45"/>
      <c r="J160" s="45"/>
      <c r="K160" s="46"/>
      <c r="L160" s="46"/>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c r="A161" s="45"/>
      <c r="B161" s="110"/>
      <c r="C161" s="45"/>
      <c r="D161" s="45"/>
      <c r="E161" s="45"/>
      <c r="F161" s="45"/>
      <c r="G161" s="45"/>
      <c r="H161" s="45"/>
      <c r="I161" s="45"/>
      <c r="J161" s="45"/>
      <c r="K161" s="46"/>
      <c r="L161" s="46"/>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c r="A162" s="45"/>
      <c r="B162" s="110"/>
      <c r="C162" s="45"/>
      <c r="D162" s="45"/>
      <c r="E162" s="45"/>
      <c r="F162" s="45"/>
      <c r="G162" s="45"/>
      <c r="H162" s="45"/>
      <c r="I162" s="45"/>
      <c r="J162" s="45"/>
      <c r="K162" s="46"/>
      <c r="L162" s="46"/>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c r="A163" s="45"/>
      <c r="B163" s="110"/>
      <c r="C163" s="45"/>
      <c r="D163" s="45"/>
      <c r="E163" s="45"/>
      <c r="F163" s="45"/>
      <c r="G163" s="45"/>
      <c r="H163" s="45"/>
      <c r="I163" s="45"/>
      <c r="J163" s="45"/>
      <c r="K163" s="46"/>
      <c r="L163" s="46"/>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c r="A164" s="45"/>
      <c r="B164" s="110"/>
      <c r="C164" s="45"/>
      <c r="D164" s="45"/>
      <c r="E164" s="45"/>
      <c r="F164" s="45"/>
      <c r="G164" s="45"/>
      <c r="H164" s="45"/>
      <c r="I164" s="45"/>
      <c r="J164" s="45"/>
      <c r="K164" s="46"/>
      <c r="L164" s="46"/>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c r="A165" s="45"/>
      <c r="B165" s="110"/>
      <c r="C165" s="45"/>
      <c r="D165" s="45"/>
      <c r="E165" s="45"/>
      <c r="F165" s="45"/>
      <c r="G165" s="45"/>
      <c r="H165" s="45"/>
      <c r="I165" s="45"/>
      <c r="J165" s="45"/>
      <c r="K165" s="46"/>
      <c r="L165" s="46"/>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c r="A166" s="45"/>
      <c r="B166" s="110"/>
      <c r="C166" s="45"/>
      <c r="D166" s="45"/>
      <c r="E166" s="45"/>
      <c r="F166" s="45"/>
      <c r="G166" s="45"/>
      <c r="H166" s="45"/>
      <c r="I166" s="45"/>
      <c r="J166" s="45"/>
      <c r="K166" s="46"/>
      <c r="L166" s="46"/>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c r="A167" s="45"/>
      <c r="B167" s="110"/>
      <c r="C167" s="45"/>
      <c r="D167" s="45"/>
      <c r="E167" s="45"/>
      <c r="F167" s="45"/>
      <c r="G167" s="45"/>
      <c r="H167" s="45"/>
      <c r="I167" s="45"/>
      <c r="J167" s="45"/>
      <c r="K167" s="46"/>
      <c r="L167" s="46"/>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c r="A168" s="45"/>
      <c r="B168" s="110"/>
      <c r="C168" s="45"/>
      <c r="D168" s="45"/>
      <c r="E168" s="45"/>
      <c r="F168" s="45"/>
      <c r="G168" s="45"/>
      <c r="H168" s="45"/>
      <c r="I168" s="45"/>
      <c r="J168" s="45"/>
      <c r="K168" s="46"/>
      <c r="L168" s="46"/>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c r="A169" s="45"/>
      <c r="B169" s="110"/>
      <c r="C169" s="45"/>
      <c r="D169" s="45"/>
      <c r="E169" s="45"/>
      <c r="F169" s="45"/>
      <c r="G169" s="45"/>
      <c r="H169" s="45"/>
      <c r="I169" s="45"/>
      <c r="J169" s="45"/>
      <c r="K169" s="46"/>
      <c r="L169" s="46"/>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c r="A170" s="45"/>
      <c r="B170" s="110"/>
      <c r="C170" s="45"/>
      <c r="D170" s="45"/>
      <c r="E170" s="45"/>
      <c r="F170" s="45"/>
      <c r="G170" s="45"/>
      <c r="H170" s="45"/>
      <c r="I170" s="45"/>
      <c r="J170" s="45"/>
      <c r="K170" s="46"/>
      <c r="L170" s="46"/>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c r="A171" s="45"/>
      <c r="B171" s="110"/>
      <c r="C171" s="45"/>
      <c r="D171" s="45"/>
      <c r="E171" s="45"/>
      <c r="F171" s="45"/>
      <c r="G171" s="45"/>
      <c r="H171" s="45"/>
      <c r="I171" s="45"/>
      <c r="J171" s="45"/>
      <c r="K171" s="46"/>
      <c r="L171" s="46"/>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c r="A172" s="45"/>
      <c r="B172" s="110"/>
      <c r="C172" s="45"/>
      <c r="D172" s="45"/>
      <c r="E172" s="45"/>
      <c r="F172" s="45"/>
      <c r="G172" s="45"/>
      <c r="H172" s="45"/>
      <c r="I172" s="45"/>
      <c r="J172" s="45"/>
      <c r="K172" s="46"/>
      <c r="L172" s="46"/>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c r="A173" s="45"/>
      <c r="B173" s="110"/>
      <c r="C173" s="45"/>
      <c r="D173" s="45"/>
      <c r="E173" s="45"/>
      <c r="F173" s="45"/>
      <c r="G173" s="45"/>
      <c r="H173" s="45"/>
      <c r="I173" s="45"/>
      <c r="J173" s="45"/>
      <c r="K173" s="46"/>
      <c r="L173" s="46"/>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c r="A174" s="45"/>
      <c r="B174" s="110"/>
      <c r="C174" s="45"/>
      <c r="D174" s="45"/>
      <c r="E174" s="45"/>
      <c r="F174" s="45"/>
      <c r="G174" s="45"/>
      <c r="H174" s="45"/>
      <c r="I174" s="45"/>
      <c r="J174" s="45"/>
      <c r="K174" s="46"/>
      <c r="L174" s="46"/>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c r="A175" s="45"/>
      <c r="B175" s="110"/>
      <c r="C175" s="45"/>
      <c r="D175" s="45"/>
      <c r="E175" s="45"/>
      <c r="F175" s="45"/>
      <c r="G175" s="45"/>
      <c r="H175" s="45"/>
      <c r="I175" s="45"/>
      <c r="J175" s="45"/>
      <c r="K175" s="46"/>
      <c r="L175" s="46"/>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c r="A176" s="45"/>
      <c r="B176" s="110"/>
      <c r="C176" s="45"/>
      <c r="D176" s="45"/>
      <c r="E176" s="45"/>
      <c r="F176" s="45"/>
      <c r="G176" s="45"/>
      <c r="H176" s="45"/>
      <c r="I176" s="45"/>
      <c r="J176" s="45"/>
      <c r="K176" s="46"/>
      <c r="L176" s="46"/>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c r="A177" s="45"/>
      <c r="B177" s="110"/>
      <c r="C177" s="45"/>
      <c r="D177" s="45"/>
      <c r="E177" s="45"/>
      <c r="F177" s="45"/>
      <c r="G177" s="45"/>
      <c r="H177" s="45"/>
      <c r="I177" s="45"/>
      <c r="J177" s="45"/>
      <c r="K177" s="46"/>
      <c r="L177" s="46"/>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c r="A178" s="45"/>
      <c r="B178" s="110"/>
      <c r="C178" s="45"/>
      <c r="D178" s="45"/>
      <c r="E178" s="45"/>
      <c r="F178" s="45"/>
      <c r="G178" s="45"/>
      <c r="H178" s="45"/>
      <c r="I178" s="45"/>
      <c r="J178" s="45"/>
      <c r="K178" s="46"/>
      <c r="L178" s="46"/>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c r="A179" s="45"/>
      <c r="B179" s="110"/>
      <c r="C179" s="45"/>
      <c r="D179" s="45"/>
      <c r="E179" s="45"/>
      <c r="F179" s="45"/>
      <c r="G179" s="45"/>
      <c r="H179" s="45"/>
      <c r="I179" s="45"/>
      <c r="J179" s="45"/>
      <c r="K179" s="46"/>
      <c r="L179" s="46"/>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c r="A180" s="45"/>
      <c r="B180" s="110"/>
      <c r="C180" s="45"/>
      <c r="D180" s="45"/>
      <c r="E180" s="45"/>
      <c r="F180" s="45"/>
      <c r="G180" s="45"/>
      <c r="H180" s="45"/>
      <c r="I180" s="45"/>
      <c r="J180" s="45"/>
      <c r="K180" s="46"/>
      <c r="L180" s="46"/>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c r="A181" s="45"/>
      <c r="B181" s="110"/>
      <c r="C181" s="45"/>
      <c r="D181" s="45"/>
      <c r="E181" s="45"/>
      <c r="F181" s="45"/>
      <c r="G181" s="45"/>
      <c r="H181" s="45"/>
      <c r="I181" s="45"/>
      <c r="J181" s="45"/>
      <c r="K181" s="46"/>
      <c r="L181" s="46"/>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c r="A182" s="45"/>
      <c r="B182" s="110"/>
      <c r="C182" s="45"/>
      <c r="D182" s="45"/>
      <c r="E182" s="45"/>
      <c r="F182" s="45"/>
      <c r="G182" s="45"/>
      <c r="H182" s="45"/>
      <c r="I182" s="45"/>
      <c r="J182" s="45"/>
      <c r="K182" s="46"/>
      <c r="L182" s="46"/>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c r="A183" s="45"/>
      <c r="B183" s="110"/>
      <c r="C183" s="45"/>
      <c r="D183" s="45"/>
      <c r="E183" s="45"/>
      <c r="F183" s="45"/>
      <c r="G183" s="45"/>
      <c r="H183" s="45"/>
      <c r="I183" s="45"/>
      <c r="J183" s="45"/>
      <c r="K183" s="46"/>
      <c r="L183" s="46"/>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c r="A184" s="45"/>
      <c r="B184" s="110"/>
      <c r="C184" s="45"/>
      <c r="D184" s="45"/>
      <c r="E184" s="45"/>
      <c r="F184" s="45"/>
      <c r="G184" s="45"/>
      <c r="H184" s="45"/>
      <c r="I184" s="45"/>
      <c r="J184" s="45"/>
      <c r="K184" s="46"/>
      <c r="L184" s="46"/>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c r="A185" s="45"/>
      <c r="B185" s="110"/>
      <c r="C185" s="45"/>
      <c r="D185" s="45"/>
      <c r="E185" s="45"/>
      <c r="F185" s="45"/>
      <c r="G185" s="45"/>
      <c r="H185" s="45"/>
      <c r="I185" s="45"/>
      <c r="J185" s="45"/>
      <c r="K185" s="46"/>
      <c r="L185" s="46"/>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c r="A186" s="45"/>
      <c r="B186" s="110"/>
      <c r="C186" s="45"/>
      <c r="D186" s="45"/>
      <c r="E186" s="45"/>
      <c r="F186" s="45"/>
      <c r="G186" s="45"/>
      <c r="H186" s="45"/>
      <c r="I186" s="45"/>
      <c r="J186" s="45"/>
      <c r="K186" s="46"/>
      <c r="L186" s="46"/>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c r="A187" s="45"/>
      <c r="B187" s="110"/>
      <c r="C187" s="45"/>
      <c r="D187" s="45"/>
      <c r="E187" s="45"/>
      <c r="F187" s="45"/>
      <c r="G187" s="45"/>
      <c r="H187" s="45"/>
      <c r="I187" s="45"/>
      <c r="J187" s="45"/>
      <c r="K187" s="46"/>
      <c r="L187" s="46"/>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c r="A188" s="45"/>
      <c r="B188" s="110"/>
      <c r="C188" s="45"/>
      <c r="D188" s="45"/>
      <c r="E188" s="45"/>
      <c r="F188" s="45"/>
      <c r="G188" s="45"/>
      <c r="H188" s="45"/>
      <c r="I188" s="45"/>
      <c r="J188" s="45"/>
      <c r="K188" s="46"/>
      <c r="L188" s="46"/>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c r="A189" s="45"/>
      <c r="B189" s="110"/>
      <c r="C189" s="45"/>
      <c r="D189" s="45"/>
      <c r="E189" s="45"/>
      <c r="F189" s="45"/>
      <c r="G189" s="45"/>
      <c r="H189" s="45"/>
      <c r="I189" s="45"/>
      <c r="J189" s="45"/>
      <c r="K189" s="46"/>
      <c r="L189" s="46"/>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c r="A190" s="45"/>
      <c r="B190" s="110"/>
      <c r="C190" s="45"/>
      <c r="D190" s="45"/>
      <c r="E190" s="45"/>
      <c r="F190" s="45"/>
      <c r="G190" s="45"/>
      <c r="H190" s="45"/>
      <c r="I190" s="45"/>
      <c r="J190" s="45"/>
      <c r="K190" s="46"/>
      <c r="L190" s="46"/>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c r="A191" s="45"/>
      <c r="B191" s="110"/>
      <c r="C191" s="45"/>
      <c r="D191" s="45"/>
      <c r="E191" s="45"/>
      <c r="F191" s="45"/>
      <c r="G191" s="45"/>
      <c r="H191" s="45"/>
      <c r="I191" s="45"/>
      <c r="J191" s="45"/>
      <c r="K191" s="46"/>
      <c r="L191" s="46"/>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c r="A192" s="45"/>
      <c r="B192" s="110"/>
      <c r="C192" s="45"/>
      <c r="D192" s="45"/>
      <c r="E192" s="45"/>
      <c r="F192" s="45"/>
      <c r="G192" s="45"/>
      <c r="H192" s="45"/>
      <c r="I192" s="45"/>
      <c r="J192" s="45"/>
      <c r="K192" s="46"/>
      <c r="L192" s="46"/>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c r="A193" s="45"/>
      <c r="B193" s="110"/>
      <c r="C193" s="45"/>
      <c r="D193" s="45"/>
      <c r="E193" s="45"/>
      <c r="F193" s="45"/>
      <c r="G193" s="45"/>
      <c r="H193" s="45"/>
      <c r="I193" s="45"/>
      <c r="J193" s="45"/>
      <c r="K193" s="46"/>
      <c r="L193" s="46"/>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c r="A194" s="45"/>
      <c r="B194" s="110"/>
      <c r="C194" s="45"/>
      <c r="D194" s="45"/>
      <c r="E194" s="45"/>
      <c r="F194" s="45"/>
      <c r="G194" s="45"/>
      <c r="H194" s="45"/>
      <c r="I194" s="45"/>
      <c r="J194" s="45"/>
      <c r="K194" s="46"/>
      <c r="L194" s="46"/>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c r="A195" s="45"/>
      <c r="B195" s="110"/>
      <c r="C195" s="45"/>
      <c r="D195" s="45"/>
      <c r="E195" s="45"/>
      <c r="F195" s="45"/>
      <c r="G195" s="45"/>
      <c r="H195" s="45"/>
      <c r="I195" s="45"/>
      <c r="J195" s="45"/>
      <c r="K195" s="46"/>
      <c r="L195" s="46"/>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c r="A196" s="45"/>
      <c r="B196" s="110"/>
      <c r="C196" s="45"/>
      <c r="D196" s="45"/>
      <c r="E196" s="45"/>
      <c r="F196" s="45"/>
      <c r="G196" s="45"/>
      <c r="H196" s="45"/>
      <c r="I196" s="45"/>
      <c r="J196" s="45"/>
      <c r="K196" s="46"/>
      <c r="L196" s="46"/>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c r="A197" s="45"/>
      <c r="B197" s="110"/>
      <c r="C197" s="45"/>
      <c r="D197" s="45"/>
      <c r="E197" s="45"/>
      <c r="F197" s="45"/>
      <c r="G197" s="45"/>
      <c r="H197" s="45"/>
      <c r="I197" s="45"/>
      <c r="J197" s="45"/>
      <c r="K197" s="46"/>
      <c r="L197" s="46"/>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c r="A198" s="45"/>
      <c r="B198" s="110"/>
      <c r="C198" s="45"/>
      <c r="D198" s="45"/>
      <c r="E198" s="45"/>
      <c r="F198" s="45"/>
      <c r="G198" s="45"/>
      <c r="H198" s="45"/>
      <c r="I198" s="45"/>
      <c r="J198" s="45"/>
      <c r="K198" s="46"/>
      <c r="L198" s="46"/>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c r="A199" s="45"/>
      <c r="B199" s="110"/>
      <c r="C199" s="45"/>
      <c r="D199" s="45"/>
      <c r="E199" s="45"/>
      <c r="F199" s="45"/>
      <c r="G199" s="45"/>
      <c r="H199" s="45"/>
      <c r="I199" s="45"/>
      <c r="J199" s="45"/>
      <c r="K199" s="46"/>
      <c r="L199" s="46"/>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c r="A200" s="45"/>
      <c r="B200" s="110"/>
      <c r="C200" s="45"/>
      <c r="D200" s="45"/>
      <c r="E200" s="45"/>
      <c r="F200" s="45"/>
      <c r="G200" s="45"/>
      <c r="H200" s="45"/>
      <c r="I200" s="45"/>
      <c r="J200" s="45"/>
      <c r="K200" s="46"/>
      <c r="L200" s="46"/>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c r="A201" s="45"/>
      <c r="B201" s="110"/>
      <c r="C201" s="45"/>
      <c r="D201" s="45"/>
      <c r="E201" s="45"/>
      <c r="F201" s="45"/>
      <c r="G201" s="45"/>
      <c r="H201" s="45"/>
      <c r="I201" s="45"/>
      <c r="J201" s="45"/>
      <c r="K201" s="46"/>
      <c r="L201" s="46"/>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c r="A202" s="45"/>
      <c r="B202" s="110"/>
      <c r="C202" s="45"/>
      <c r="D202" s="45"/>
      <c r="E202" s="45"/>
      <c r="F202" s="45"/>
      <c r="G202" s="45"/>
      <c r="H202" s="45"/>
      <c r="I202" s="45"/>
      <c r="J202" s="45"/>
      <c r="K202" s="46"/>
      <c r="L202" s="46"/>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c r="A203" s="45"/>
      <c r="B203" s="110"/>
      <c r="C203" s="45"/>
      <c r="D203" s="45"/>
      <c r="E203" s="45"/>
      <c r="F203" s="45"/>
      <c r="G203" s="45"/>
      <c r="H203" s="45"/>
      <c r="I203" s="45"/>
      <c r="J203" s="45"/>
      <c r="K203" s="46"/>
      <c r="L203" s="46"/>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c r="A204" s="45"/>
      <c r="B204" s="110"/>
      <c r="C204" s="45"/>
      <c r="D204" s="45"/>
      <c r="E204" s="45"/>
      <c r="F204" s="45"/>
      <c r="G204" s="45"/>
      <c r="H204" s="45"/>
      <c r="I204" s="45"/>
      <c r="J204" s="45"/>
      <c r="K204" s="46"/>
      <c r="L204" s="46"/>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c r="A205" s="45"/>
      <c r="B205" s="110"/>
      <c r="C205" s="45"/>
      <c r="D205" s="45"/>
      <c r="E205" s="45"/>
      <c r="F205" s="45"/>
      <c r="G205" s="45"/>
      <c r="H205" s="45"/>
      <c r="I205" s="45"/>
      <c r="J205" s="45"/>
      <c r="K205" s="46"/>
      <c r="L205" s="46"/>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c r="A206" s="45"/>
      <c r="B206" s="110"/>
      <c r="C206" s="45"/>
      <c r="D206" s="45"/>
      <c r="E206" s="45"/>
      <c r="F206" s="45"/>
      <c r="G206" s="45"/>
      <c r="H206" s="45"/>
      <c r="I206" s="45"/>
      <c r="J206" s="45"/>
      <c r="K206" s="46"/>
      <c r="L206" s="46"/>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c r="A207" s="45"/>
      <c r="B207" s="110"/>
      <c r="C207" s="45"/>
      <c r="D207" s="45"/>
      <c r="E207" s="45"/>
      <c r="F207" s="45"/>
      <c r="G207" s="45"/>
      <c r="H207" s="45"/>
      <c r="I207" s="45"/>
      <c r="J207" s="45"/>
      <c r="K207" s="46"/>
      <c r="L207" s="46"/>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c r="A208" s="45"/>
      <c r="B208" s="110"/>
      <c r="C208" s="45"/>
      <c r="D208" s="45"/>
      <c r="E208" s="45"/>
      <c r="F208" s="45"/>
      <c r="G208" s="45"/>
      <c r="H208" s="45"/>
      <c r="I208" s="45"/>
      <c r="J208" s="45"/>
      <c r="K208" s="46"/>
      <c r="L208" s="46"/>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c r="A209" s="45"/>
      <c r="B209" s="110"/>
      <c r="C209" s="45"/>
      <c r="D209" s="45"/>
      <c r="E209" s="45"/>
      <c r="F209" s="45"/>
      <c r="G209" s="45"/>
      <c r="H209" s="45"/>
      <c r="I209" s="45"/>
      <c r="J209" s="45"/>
      <c r="K209" s="46"/>
      <c r="L209" s="46"/>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c r="A210" s="45"/>
      <c r="B210" s="110"/>
      <c r="C210" s="45"/>
      <c r="D210" s="45"/>
      <c r="E210" s="45"/>
      <c r="F210" s="45"/>
      <c r="G210" s="45"/>
      <c r="H210" s="45"/>
      <c r="I210" s="45"/>
      <c r="J210" s="45"/>
      <c r="K210" s="46"/>
      <c r="L210" s="46"/>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c r="A211" s="45"/>
      <c r="B211" s="110"/>
      <c r="C211" s="45"/>
      <c r="D211" s="45"/>
      <c r="E211" s="45"/>
      <c r="F211" s="45"/>
      <c r="G211" s="45"/>
      <c r="H211" s="45"/>
      <c r="I211" s="45"/>
      <c r="J211" s="45"/>
      <c r="K211" s="46"/>
      <c r="L211" s="46"/>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c r="A212" s="45"/>
      <c r="B212" s="110"/>
      <c r="C212" s="45"/>
      <c r="D212" s="45"/>
      <c r="E212" s="45"/>
      <c r="F212" s="45"/>
      <c r="G212" s="45"/>
      <c r="H212" s="45"/>
      <c r="I212" s="45"/>
      <c r="J212" s="45"/>
      <c r="K212" s="46"/>
      <c r="L212" s="46"/>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c r="A213" s="45"/>
      <c r="B213" s="110"/>
      <c r="C213" s="45"/>
      <c r="D213" s="45"/>
      <c r="E213" s="45"/>
      <c r="F213" s="45"/>
      <c r="G213" s="45"/>
      <c r="H213" s="45"/>
      <c r="I213" s="45"/>
      <c r="J213" s="45"/>
      <c r="K213" s="46"/>
      <c r="L213" s="46"/>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c r="A214" s="45"/>
      <c r="B214" s="110"/>
      <c r="C214" s="45"/>
      <c r="D214" s="45"/>
      <c r="E214" s="45"/>
      <c r="F214" s="45"/>
      <c r="G214" s="45"/>
      <c r="H214" s="45"/>
      <c r="I214" s="45"/>
      <c r="J214" s="45"/>
      <c r="K214" s="46"/>
      <c r="L214" s="46"/>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c r="A215" s="45"/>
      <c r="B215" s="110"/>
      <c r="C215" s="45"/>
      <c r="D215" s="45"/>
      <c r="E215" s="45"/>
      <c r="F215" s="45"/>
      <c r="G215" s="45"/>
      <c r="H215" s="45"/>
      <c r="I215" s="45"/>
      <c r="J215" s="45"/>
      <c r="K215" s="46"/>
      <c r="L215" s="46"/>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c r="A216" s="45"/>
      <c r="B216" s="110"/>
      <c r="C216" s="45"/>
      <c r="D216" s="45"/>
      <c r="E216" s="45"/>
      <c r="F216" s="45"/>
      <c r="G216" s="45"/>
      <c r="H216" s="45"/>
      <c r="I216" s="45"/>
      <c r="J216" s="45"/>
      <c r="K216" s="46"/>
      <c r="L216" s="46"/>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c r="A217" s="45"/>
      <c r="B217" s="110"/>
      <c r="C217" s="45"/>
      <c r="D217" s="45"/>
      <c r="E217" s="45"/>
      <c r="F217" s="45"/>
      <c r="G217" s="45"/>
      <c r="H217" s="45"/>
      <c r="I217" s="45"/>
      <c r="J217" s="45"/>
      <c r="K217" s="46"/>
      <c r="L217" s="46"/>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c r="A218" s="45"/>
      <c r="B218" s="110"/>
      <c r="C218" s="45"/>
      <c r="D218" s="45"/>
      <c r="E218" s="45"/>
      <c r="F218" s="45"/>
      <c r="G218" s="45"/>
      <c r="H218" s="45"/>
      <c r="I218" s="45"/>
      <c r="J218" s="45"/>
      <c r="K218" s="46"/>
      <c r="L218" s="46"/>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c r="A219" s="45"/>
      <c r="B219" s="110"/>
      <c r="C219" s="45"/>
      <c r="D219" s="45"/>
      <c r="E219" s="45"/>
      <c r="F219" s="45"/>
      <c r="G219" s="45"/>
      <c r="H219" s="45"/>
      <c r="I219" s="45"/>
      <c r="J219" s="45"/>
      <c r="K219" s="46"/>
      <c r="L219" s="46"/>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c r="A220" s="45"/>
      <c r="B220" s="110"/>
      <c r="C220" s="45"/>
      <c r="D220" s="45"/>
      <c r="E220" s="45"/>
      <c r="F220" s="45"/>
      <c r="G220" s="45"/>
      <c r="H220" s="45"/>
      <c r="I220" s="45"/>
      <c r="J220" s="45"/>
      <c r="K220" s="46"/>
      <c r="L220" s="46"/>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c r="A221" s="45"/>
      <c r="B221" s="110"/>
      <c r="C221" s="45"/>
      <c r="D221" s="45"/>
      <c r="E221" s="45"/>
      <c r="F221" s="45"/>
      <c r="G221" s="45"/>
      <c r="H221" s="45"/>
      <c r="I221" s="45"/>
      <c r="J221" s="45"/>
      <c r="K221" s="46"/>
      <c r="L221" s="46"/>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c r="A222" s="45"/>
      <c r="B222" s="110"/>
      <c r="C222" s="45"/>
      <c r="D222" s="45"/>
      <c r="E222" s="45"/>
      <c r="F222" s="45"/>
      <c r="G222" s="45"/>
      <c r="H222" s="45"/>
      <c r="I222" s="45"/>
      <c r="J222" s="45"/>
      <c r="K222" s="46"/>
      <c r="L222" s="46"/>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c r="A223" s="45"/>
      <c r="B223" s="110"/>
      <c r="C223" s="45"/>
      <c r="D223" s="45"/>
      <c r="E223" s="45"/>
      <c r="F223" s="45"/>
      <c r="G223" s="45"/>
      <c r="H223" s="45"/>
      <c r="I223" s="45"/>
      <c r="J223" s="45"/>
      <c r="K223" s="46"/>
      <c r="L223" s="46"/>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c r="A224" s="45"/>
      <c r="B224" s="110"/>
      <c r="C224" s="45"/>
      <c r="D224" s="45"/>
      <c r="E224" s="45"/>
      <c r="F224" s="45"/>
      <c r="G224" s="45"/>
      <c r="H224" s="45"/>
      <c r="I224" s="45"/>
      <c r="J224" s="45"/>
      <c r="K224" s="46"/>
      <c r="L224" s="46"/>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c r="A225" s="45"/>
      <c r="B225" s="110"/>
      <c r="C225" s="45"/>
      <c r="D225" s="45"/>
      <c r="E225" s="45"/>
      <c r="F225" s="45"/>
      <c r="G225" s="45"/>
      <c r="H225" s="45"/>
      <c r="I225" s="45"/>
      <c r="J225" s="45"/>
      <c r="K225" s="46"/>
      <c r="L225" s="46"/>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c r="A226" s="45"/>
      <c r="B226" s="110"/>
      <c r="C226" s="45"/>
      <c r="D226" s="45"/>
      <c r="E226" s="45"/>
      <c r="F226" s="45"/>
      <c r="G226" s="45"/>
      <c r="H226" s="45"/>
      <c r="I226" s="45"/>
      <c r="J226" s="45"/>
      <c r="K226" s="46"/>
      <c r="L226" s="46"/>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c r="A227" s="45"/>
      <c r="B227" s="110"/>
      <c r="C227" s="45"/>
      <c r="D227" s="45"/>
      <c r="E227" s="45"/>
      <c r="F227" s="45"/>
      <c r="G227" s="45"/>
      <c r="H227" s="45"/>
      <c r="I227" s="45"/>
      <c r="J227" s="45"/>
      <c r="K227" s="46"/>
      <c r="L227" s="46"/>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c r="A228" s="45"/>
      <c r="B228" s="110"/>
      <c r="C228" s="45"/>
      <c r="D228" s="45"/>
      <c r="E228" s="45"/>
      <c r="F228" s="45"/>
      <c r="G228" s="45"/>
      <c r="H228" s="45"/>
      <c r="I228" s="45"/>
      <c r="J228" s="45"/>
      <c r="K228" s="46"/>
      <c r="L228" s="46"/>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c r="A229" s="45"/>
      <c r="B229" s="110"/>
      <c r="C229" s="45"/>
      <c r="D229" s="45"/>
      <c r="E229" s="45"/>
      <c r="F229" s="45"/>
      <c r="G229" s="45"/>
      <c r="H229" s="45"/>
      <c r="I229" s="45"/>
      <c r="J229" s="45"/>
      <c r="K229" s="46"/>
      <c r="L229" s="46"/>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c r="A230" s="45"/>
      <c r="B230" s="110"/>
      <c r="C230" s="45"/>
      <c r="D230" s="45"/>
      <c r="E230" s="45"/>
      <c r="F230" s="45"/>
      <c r="G230" s="45"/>
      <c r="H230" s="45"/>
      <c r="I230" s="45"/>
      <c r="J230" s="45"/>
      <c r="K230" s="46"/>
      <c r="L230" s="46"/>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c r="A231" s="45"/>
      <c r="B231" s="110"/>
      <c r="C231" s="45"/>
      <c r="D231" s="45"/>
      <c r="E231" s="45"/>
      <c r="F231" s="45"/>
      <c r="G231" s="45"/>
      <c r="H231" s="45"/>
      <c r="I231" s="45"/>
      <c r="J231" s="45"/>
      <c r="K231" s="46"/>
      <c r="L231" s="46"/>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c r="A232" s="45"/>
      <c r="B232" s="110"/>
      <c r="C232" s="45"/>
      <c r="D232" s="45"/>
      <c r="E232" s="45"/>
      <c r="F232" s="45"/>
      <c r="G232" s="45"/>
      <c r="H232" s="45"/>
      <c r="I232" s="45"/>
      <c r="J232" s="45"/>
      <c r="K232" s="46"/>
      <c r="L232" s="46"/>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c r="A233" s="45"/>
      <c r="B233" s="110"/>
      <c r="C233" s="45"/>
      <c r="D233" s="45"/>
      <c r="E233" s="45"/>
      <c r="F233" s="45"/>
      <c r="G233" s="45"/>
      <c r="H233" s="45"/>
      <c r="I233" s="45"/>
      <c r="J233" s="45"/>
      <c r="K233" s="46"/>
      <c r="L233" s="46"/>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c r="A234" s="45"/>
      <c r="B234" s="110"/>
      <c r="C234" s="45"/>
      <c r="D234" s="45"/>
      <c r="E234" s="45"/>
      <c r="F234" s="45"/>
      <c r="G234" s="45"/>
      <c r="H234" s="45"/>
      <c r="I234" s="45"/>
      <c r="J234" s="45"/>
      <c r="K234" s="46"/>
      <c r="L234" s="46"/>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c r="A235" s="45"/>
      <c r="B235" s="110"/>
      <c r="C235" s="45"/>
      <c r="D235" s="45"/>
      <c r="E235" s="45"/>
      <c r="F235" s="45"/>
      <c r="G235" s="45"/>
      <c r="H235" s="45"/>
      <c r="I235" s="45"/>
      <c r="J235" s="45"/>
      <c r="K235" s="46"/>
      <c r="L235" s="46"/>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c r="A236" s="45"/>
      <c r="B236" s="110"/>
      <c r="C236" s="45"/>
      <c r="D236" s="45"/>
      <c r="E236" s="45"/>
      <c r="F236" s="45"/>
      <c r="G236" s="45"/>
      <c r="H236" s="45"/>
      <c r="I236" s="45"/>
      <c r="J236" s="45"/>
      <c r="K236" s="46"/>
      <c r="L236" s="46"/>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c r="A237" s="45"/>
      <c r="B237" s="110"/>
      <c r="C237" s="45"/>
      <c r="D237" s="45"/>
      <c r="E237" s="45"/>
      <c r="F237" s="45"/>
      <c r="G237" s="45"/>
      <c r="H237" s="45"/>
      <c r="I237" s="45"/>
      <c r="J237" s="45"/>
      <c r="K237" s="46"/>
      <c r="L237" s="46"/>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c r="A238" s="45"/>
      <c r="B238" s="110"/>
      <c r="C238" s="45"/>
      <c r="D238" s="45"/>
      <c r="E238" s="45"/>
      <c r="F238" s="45"/>
      <c r="G238" s="45"/>
      <c r="H238" s="45"/>
      <c r="I238" s="45"/>
      <c r="J238" s="45"/>
      <c r="K238" s="46"/>
      <c r="L238" s="46"/>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c r="A239" s="45"/>
      <c r="B239" s="110"/>
      <c r="C239" s="45"/>
      <c r="D239" s="45"/>
      <c r="E239" s="45"/>
      <c r="F239" s="45"/>
      <c r="G239" s="45"/>
      <c r="H239" s="45"/>
      <c r="I239" s="45"/>
      <c r="J239" s="45"/>
      <c r="K239" s="46"/>
      <c r="L239" s="46"/>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c r="A240" s="45"/>
      <c r="B240" s="110"/>
      <c r="C240" s="45"/>
      <c r="D240" s="45"/>
      <c r="E240" s="45"/>
      <c r="F240" s="45"/>
      <c r="G240" s="45"/>
      <c r="H240" s="45"/>
      <c r="I240" s="45"/>
      <c r="J240" s="45"/>
      <c r="K240" s="46"/>
      <c r="L240" s="46"/>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c r="A241" s="45"/>
      <c r="B241" s="110"/>
      <c r="C241" s="45"/>
      <c r="D241" s="45"/>
      <c r="E241" s="45"/>
      <c r="F241" s="45"/>
      <c r="G241" s="45"/>
      <c r="H241" s="45"/>
      <c r="I241" s="45"/>
      <c r="J241" s="45"/>
      <c r="K241" s="46"/>
      <c r="L241" s="46"/>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c r="A242" s="45"/>
      <c r="B242" s="110"/>
      <c r="C242" s="45"/>
      <c r="D242" s="45"/>
      <c r="E242" s="45"/>
      <c r="F242" s="45"/>
      <c r="G242" s="45"/>
      <c r="H242" s="45"/>
      <c r="I242" s="45"/>
      <c r="J242" s="45"/>
      <c r="K242" s="46"/>
      <c r="L242" s="46"/>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c r="A243" s="45"/>
      <c r="B243" s="110"/>
      <c r="C243" s="45"/>
      <c r="D243" s="45"/>
      <c r="E243" s="45"/>
      <c r="F243" s="45"/>
      <c r="G243" s="45"/>
      <c r="H243" s="45"/>
      <c r="I243" s="45"/>
      <c r="J243" s="45"/>
      <c r="K243" s="46"/>
      <c r="L243" s="46"/>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c r="A244" s="45"/>
      <c r="B244" s="110"/>
      <c r="C244" s="45"/>
      <c r="D244" s="45"/>
      <c r="E244" s="45"/>
      <c r="F244" s="45"/>
      <c r="G244" s="45"/>
      <c r="H244" s="45"/>
      <c r="I244" s="45"/>
      <c r="J244" s="45"/>
      <c r="K244" s="46"/>
      <c r="L244" s="46"/>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c r="A245" s="45"/>
      <c r="B245" s="110"/>
      <c r="C245" s="45"/>
      <c r="D245" s="45"/>
      <c r="E245" s="45"/>
      <c r="F245" s="45"/>
      <c r="G245" s="45"/>
      <c r="H245" s="45"/>
      <c r="I245" s="45"/>
      <c r="J245" s="45"/>
      <c r="K245" s="46"/>
      <c r="L245" s="46"/>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c r="A246" s="45"/>
      <c r="B246" s="110"/>
      <c r="C246" s="45"/>
      <c r="D246" s="45"/>
      <c r="E246" s="45"/>
      <c r="F246" s="45"/>
      <c r="G246" s="45"/>
      <c r="H246" s="45"/>
      <c r="I246" s="45"/>
      <c r="J246" s="45"/>
      <c r="K246" s="46"/>
      <c r="L246" s="46"/>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c r="A247" s="45"/>
      <c r="B247" s="110"/>
      <c r="C247" s="45"/>
      <c r="D247" s="45"/>
      <c r="E247" s="45"/>
      <c r="F247" s="45"/>
      <c r="G247" s="45"/>
      <c r="H247" s="45"/>
      <c r="I247" s="45"/>
      <c r="J247" s="45"/>
      <c r="K247" s="46"/>
      <c r="L247" s="46"/>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c r="A248" s="45"/>
      <c r="B248" s="110"/>
      <c r="C248" s="45"/>
      <c r="D248" s="45"/>
      <c r="E248" s="45"/>
      <c r="F248" s="45"/>
      <c r="G248" s="45"/>
      <c r="H248" s="45"/>
      <c r="I248" s="45"/>
      <c r="J248" s="45"/>
      <c r="K248" s="46"/>
      <c r="L248" s="46"/>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c r="A249" s="45"/>
      <c r="B249" s="110"/>
      <c r="C249" s="45"/>
      <c r="D249" s="45"/>
      <c r="E249" s="45"/>
      <c r="F249" s="45"/>
      <c r="G249" s="45"/>
      <c r="H249" s="45"/>
      <c r="I249" s="45"/>
      <c r="J249" s="45"/>
      <c r="K249" s="46"/>
      <c r="L249" s="46"/>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c r="A250" s="45"/>
      <c r="B250" s="110"/>
      <c r="C250" s="45"/>
      <c r="D250" s="45"/>
      <c r="E250" s="45"/>
      <c r="F250" s="45"/>
      <c r="G250" s="45"/>
      <c r="H250" s="45"/>
      <c r="I250" s="45"/>
      <c r="J250" s="45"/>
      <c r="K250" s="46"/>
      <c r="L250" s="46"/>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c r="A251" s="45"/>
      <c r="B251" s="110"/>
      <c r="C251" s="45"/>
      <c r="D251" s="45"/>
      <c r="E251" s="45"/>
      <c r="F251" s="45"/>
      <c r="G251" s="45"/>
      <c r="H251" s="45"/>
      <c r="I251" s="45"/>
      <c r="J251" s="45"/>
      <c r="K251" s="46"/>
      <c r="L251" s="46"/>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c r="A252" s="45"/>
      <c r="B252" s="110"/>
      <c r="C252" s="45"/>
      <c r="D252" s="45"/>
      <c r="E252" s="45"/>
      <c r="F252" s="45"/>
      <c r="G252" s="45"/>
      <c r="H252" s="45"/>
      <c r="I252" s="45"/>
      <c r="J252" s="45"/>
      <c r="K252" s="46"/>
      <c r="L252" s="46"/>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c r="A253" s="45"/>
      <c r="B253" s="110"/>
      <c r="C253" s="45"/>
      <c r="D253" s="45"/>
      <c r="E253" s="45"/>
      <c r="F253" s="45"/>
      <c r="G253" s="45"/>
      <c r="H253" s="45"/>
      <c r="I253" s="45"/>
      <c r="J253" s="45"/>
      <c r="K253" s="46"/>
      <c r="L253" s="46"/>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c r="A254" s="45"/>
      <c r="B254" s="110"/>
      <c r="C254" s="45"/>
      <c r="D254" s="45"/>
      <c r="E254" s="45"/>
      <c r="F254" s="45"/>
      <c r="G254" s="45"/>
      <c r="H254" s="45"/>
      <c r="I254" s="45"/>
      <c r="J254" s="45"/>
      <c r="K254" s="46"/>
      <c r="L254" s="46"/>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c r="A255" s="45"/>
      <c r="B255" s="110"/>
      <c r="C255" s="45"/>
      <c r="D255" s="45"/>
      <c r="E255" s="45"/>
      <c r="F255" s="45"/>
      <c r="G255" s="45"/>
      <c r="H255" s="45"/>
      <c r="I255" s="45"/>
      <c r="J255" s="45"/>
      <c r="K255" s="46"/>
      <c r="L255" s="46"/>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c r="A256" s="45"/>
      <c r="B256" s="110"/>
      <c r="C256" s="45"/>
      <c r="D256" s="45"/>
      <c r="E256" s="45"/>
      <c r="F256" s="45"/>
      <c r="G256" s="45"/>
      <c r="H256" s="45"/>
      <c r="I256" s="45"/>
      <c r="J256" s="45"/>
      <c r="K256" s="46"/>
      <c r="L256" s="46"/>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c r="A257" s="45"/>
      <c r="B257" s="110"/>
      <c r="C257" s="45"/>
      <c r="D257" s="45"/>
      <c r="E257" s="45"/>
      <c r="F257" s="45"/>
      <c r="G257" s="45"/>
      <c r="H257" s="45"/>
      <c r="I257" s="45"/>
      <c r="J257" s="45"/>
      <c r="K257" s="46"/>
      <c r="L257" s="46"/>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c r="A258" s="45"/>
      <c r="B258" s="110"/>
      <c r="C258" s="45"/>
      <c r="D258" s="45"/>
      <c r="E258" s="45"/>
      <c r="F258" s="45"/>
      <c r="G258" s="45"/>
      <c r="H258" s="45"/>
      <c r="I258" s="45"/>
      <c r="J258" s="45"/>
      <c r="K258" s="46"/>
      <c r="L258" s="46"/>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c r="A259" s="45"/>
      <c r="B259" s="110"/>
      <c r="C259" s="45"/>
      <c r="D259" s="45"/>
      <c r="E259" s="45"/>
      <c r="F259" s="45"/>
      <c r="G259" s="45"/>
      <c r="H259" s="45"/>
      <c r="I259" s="45"/>
      <c r="J259" s="45"/>
      <c r="K259" s="46"/>
      <c r="L259" s="46"/>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c r="A260" s="45"/>
      <c r="B260" s="110"/>
      <c r="C260" s="45"/>
      <c r="D260" s="45"/>
      <c r="E260" s="45"/>
      <c r="F260" s="45"/>
      <c r="G260" s="45"/>
      <c r="H260" s="45"/>
      <c r="I260" s="45"/>
      <c r="J260" s="45"/>
      <c r="K260" s="46"/>
      <c r="L260" s="46"/>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c r="A261" s="45"/>
      <c r="B261" s="110"/>
      <c r="C261" s="45"/>
      <c r="D261" s="45"/>
      <c r="E261" s="45"/>
      <c r="F261" s="45"/>
      <c r="G261" s="45"/>
      <c r="H261" s="45"/>
      <c r="I261" s="45"/>
      <c r="J261" s="45"/>
      <c r="K261" s="46"/>
      <c r="L261" s="46"/>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c r="A262" s="45"/>
      <c r="B262" s="110"/>
      <c r="C262" s="45"/>
      <c r="D262" s="45"/>
      <c r="E262" s="45"/>
      <c r="F262" s="45"/>
      <c r="G262" s="45"/>
      <c r="H262" s="45"/>
      <c r="I262" s="45"/>
      <c r="J262" s="45"/>
      <c r="K262" s="46"/>
      <c r="L262" s="46"/>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c r="A263" s="45"/>
      <c r="B263" s="110"/>
      <c r="C263" s="45"/>
      <c r="D263" s="45"/>
      <c r="E263" s="45"/>
      <c r="F263" s="45"/>
      <c r="G263" s="45"/>
      <c r="H263" s="45"/>
      <c r="I263" s="45"/>
      <c r="J263" s="45"/>
      <c r="K263" s="46"/>
      <c r="L263" s="46"/>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c r="A264" s="45"/>
      <c r="B264" s="110"/>
      <c r="C264" s="45"/>
      <c r="D264" s="45"/>
      <c r="E264" s="45"/>
      <c r="F264" s="45"/>
      <c r="G264" s="45"/>
      <c r="H264" s="45"/>
      <c r="I264" s="45"/>
      <c r="J264" s="45"/>
      <c r="K264" s="46"/>
      <c r="L264" s="46"/>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c r="A265" s="45"/>
      <c r="B265" s="110"/>
      <c r="C265" s="45"/>
      <c r="D265" s="45"/>
      <c r="E265" s="45"/>
      <c r="F265" s="45"/>
      <c r="G265" s="45"/>
      <c r="H265" s="45"/>
      <c r="I265" s="45"/>
      <c r="J265" s="45"/>
      <c r="K265" s="46"/>
      <c r="L265" s="46"/>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c r="A266" s="45"/>
      <c r="B266" s="110"/>
      <c r="C266" s="45"/>
      <c r="D266" s="45"/>
      <c r="E266" s="45"/>
      <c r="F266" s="45"/>
      <c r="G266" s="45"/>
      <c r="H266" s="45"/>
      <c r="I266" s="45"/>
      <c r="J266" s="45"/>
      <c r="K266" s="46"/>
      <c r="L266" s="46"/>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c r="A267" s="45"/>
      <c r="B267" s="110"/>
      <c r="C267" s="45"/>
      <c r="D267" s="45"/>
      <c r="E267" s="45"/>
      <c r="F267" s="45"/>
      <c r="G267" s="45"/>
      <c r="H267" s="45"/>
      <c r="I267" s="45"/>
      <c r="J267" s="45"/>
      <c r="K267" s="46"/>
      <c r="L267" s="46"/>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c r="A268" s="45"/>
      <c r="B268" s="110"/>
      <c r="C268" s="45"/>
      <c r="D268" s="45"/>
      <c r="E268" s="45"/>
      <c r="F268" s="45"/>
      <c r="G268" s="45"/>
      <c r="H268" s="45"/>
      <c r="I268" s="45"/>
      <c r="J268" s="45"/>
      <c r="K268" s="46"/>
      <c r="L268" s="46"/>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c r="A269" s="45"/>
      <c r="B269" s="110"/>
      <c r="C269" s="45"/>
      <c r="D269" s="45"/>
      <c r="E269" s="45"/>
      <c r="F269" s="45"/>
      <c r="G269" s="45"/>
      <c r="H269" s="45"/>
      <c r="I269" s="45"/>
      <c r="J269" s="45"/>
      <c r="K269" s="46"/>
      <c r="L269" s="46"/>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c r="A270" s="45"/>
      <c r="B270" s="110"/>
      <c r="C270" s="45"/>
      <c r="D270" s="45"/>
      <c r="E270" s="45"/>
      <c r="F270" s="45"/>
      <c r="G270" s="45"/>
      <c r="H270" s="45"/>
      <c r="I270" s="45"/>
      <c r="J270" s="45"/>
      <c r="K270" s="46"/>
      <c r="L270" s="46"/>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c r="A271" s="45"/>
      <c r="B271" s="110"/>
      <c r="C271" s="45"/>
      <c r="D271" s="45"/>
      <c r="E271" s="45"/>
      <c r="F271" s="45"/>
      <c r="G271" s="45"/>
      <c r="H271" s="45"/>
      <c r="I271" s="45"/>
      <c r="J271" s="45"/>
      <c r="K271" s="46"/>
      <c r="L271" s="46"/>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c r="A272" s="45"/>
      <c r="B272" s="110"/>
      <c r="C272" s="45"/>
      <c r="D272" s="45"/>
      <c r="E272" s="45"/>
      <c r="F272" s="45"/>
      <c r="G272" s="45"/>
      <c r="H272" s="45"/>
      <c r="I272" s="45"/>
      <c r="J272" s="45"/>
      <c r="K272" s="46"/>
      <c r="L272" s="46"/>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c r="A273" s="45"/>
      <c r="B273" s="110"/>
      <c r="C273" s="45"/>
      <c r="D273" s="45"/>
      <c r="E273" s="45"/>
      <c r="F273" s="45"/>
      <c r="G273" s="45"/>
      <c r="H273" s="45"/>
      <c r="I273" s="45"/>
      <c r="J273" s="45"/>
      <c r="K273" s="46"/>
      <c r="L273" s="46"/>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c r="A274" s="45"/>
      <c r="B274" s="110"/>
      <c r="C274" s="45"/>
      <c r="D274" s="45"/>
      <c r="E274" s="45"/>
      <c r="F274" s="45"/>
      <c r="G274" s="45"/>
      <c r="H274" s="45"/>
      <c r="I274" s="45"/>
      <c r="J274" s="45"/>
      <c r="K274" s="46"/>
      <c r="L274" s="46"/>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c r="A275" s="45"/>
      <c r="B275" s="110"/>
      <c r="C275" s="45"/>
      <c r="D275" s="45"/>
      <c r="E275" s="45"/>
      <c r="F275" s="45"/>
      <c r="G275" s="45"/>
      <c r="H275" s="45"/>
      <c r="I275" s="45"/>
      <c r="J275" s="45"/>
      <c r="K275" s="46"/>
      <c r="L275" s="46"/>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c r="A276" s="45"/>
      <c r="B276" s="110"/>
      <c r="C276" s="45"/>
      <c r="D276" s="45"/>
      <c r="E276" s="45"/>
      <c r="F276" s="45"/>
      <c r="G276" s="45"/>
      <c r="H276" s="45"/>
      <c r="I276" s="45"/>
      <c r="J276" s="45"/>
      <c r="K276" s="46"/>
      <c r="L276" s="46"/>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c r="A277" s="45"/>
      <c r="B277" s="110"/>
      <c r="C277" s="45"/>
      <c r="D277" s="45"/>
      <c r="E277" s="45"/>
      <c r="F277" s="45"/>
      <c r="G277" s="45"/>
      <c r="H277" s="45"/>
      <c r="I277" s="45"/>
      <c r="J277" s="45"/>
      <c r="K277" s="46"/>
      <c r="L277" s="46"/>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c r="A278" s="45"/>
      <c r="B278" s="110"/>
      <c r="C278" s="45"/>
      <c r="D278" s="45"/>
      <c r="E278" s="45"/>
      <c r="F278" s="45"/>
      <c r="G278" s="45"/>
      <c r="H278" s="45"/>
      <c r="I278" s="45"/>
      <c r="J278" s="45"/>
      <c r="K278" s="46"/>
      <c r="L278" s="46"/>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c r="A279" s="45"/>
      <c r="B279" s="110"/>
      <c r="C279" s="45"/>
      <c r="D279" s="45"/>
      <c r="E279" s="45"/>
      <c r="F279" s="45"/>
      <c r="G279" s="45"/>
      <c r="H279" s="45"/>
      <c r="I279" s="45"/>
      <c r="J279" s="45"/>
      <c r="K279" s="46"/>
      <c r="L279" s="46"/>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c r="A280" s="45"/>
      <c r="B280" s="110"/>
      <c r="C280" s="45"/>
      <c r="D280" s="45"/>
      <c r="E280" s="45"/>
      <c r="F280" s="45"/>
      <c r="G280" s="45"/>
      <c r="H280" s="45"/>
      <c r="I280" s="45"/>
      <c r="J280" s="45"/>
      <c r="K280" s="46"/>
      <c r="L280" s="46"/>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c r="A281" s="45"/>
      <c r="B281" s="110"/>
      <c r="C281" s="45"/>
      <c r="D281" s="45"/>
      <c r="E281" s="45"/>
      <c r="F281" s="45"/>
      <c r="G281" s="45"/>
      <c r="H281" s="45"/>
      <c r="I281" s="45"/>
      <c r="J281" s="45"/>
      <c r="K281" s="46"/>
      <c r="L281" s="46"/>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c r="A282" s="45"/>
      <c r="B282" s="110"/>
      <c r="C282" s="45"/>
      <c r="D282" s="45"/>
      <c r="E282" s="45"/>
      <c r="F282" s="45"/>
      <c r="G282" s="45"/>
      <c r="H282" s="45"/>
      <c r="I282" s="45"/>
      <c r="J282" s="45"/>
      <c r="K282" s="46"/>
      <c r="L282" s="46"/>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c r="A283" s="45"/>
      <c r="B283" s="110"/>
      <c r="C283" s="45"/>
      <c r="D283" s="45"/>
      <c r="E283" s="45"/>
      <c r="F283" s="45"/>
      <c r="G283" s="45"/>
      <c r="H283" s="45"/>
      <c r="I283" s="45"/>
      <c r="J283" s="45"/>
      <c r="K283" s="46"/>
      <c r="L283" s="46"/>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c r="A284" s="45"/>
      <c r="B284" s="110"/>
      <c r="C284" s="45"/>
      <c r="D284" s="45"/>
      <c r="E284" s="45"/>
      <c r="F284" s="45"/>
      <c r="G284" s="45"/>
      <c r="H284" s="45"/>
      <c r="I284" s="45"/>
      <c r="J284" s="45"/>
      <c r="K284" s="46"/>
      <c r="L284" s="46"/>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c r="A285" s="45"/>
      <c r="B285" s="110"/>
      <c r="C285" s="45"/>
      <c r="D285" s="45"/>
      <c r="E285" s="45"/>
      <c r="F285" s="45"/>
      <c r="G285" s="45"/>
      <c r="H285" s="45"/>
      <c r="I285" s="45"/>
      <c r="J285" s="45"/>
      <c r="K285" s="46"/>
      <c r="L285" s="46"/>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c r="A286" s="45"/>
      <c r="B286" s="110"/>
      <c r="C286" s="45"/>
      <c r="D286" s="45"/>
      <c r="E286" s="45"/>
      <c r="F286" s="45"/>
      <c r="G286" s="45"/>
      <c r="H286" s="45"/>
      <c r="I286" s="45"/>
      <c r="J286" s="45"/>
      <c r="K286" s="46"/>
      <c r="L286" s="46"/>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c r="A287" s="45"/>
      <c r="B287" s="110"/>
      <c r="C287" s="45"/>
      <c r="D287" s="45"/>
      <c r="E287" s="45"/>
      <c r="F287" s="45"/>
      <c r="G287" s="45"/>
      <c r="H287" s="45"/>
      <c r="I287" s="45"/>
      <c r="J287" s="45"/>
      <c r="K287" s="46"/>
      <c r="L287" s="46"/>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c r="A288" s="45"/>
      <c r="B288" s="110"/>
      <c r="C288" s="45"/>
      <c r="D288" s="45"/>
      <c r="E288" s="45"/>
      <c r="F288" s="45"/>
      <c r="G288" s="45"/>
      <c r="H288" s="45"/>
      <c r="I288" s="45"/>
      <c r="J288" s="45"/>
      <c r="K288" s="46"/>
      <c r="L288" s="46"/>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c r="A289" s="45"/>
      <c r="B289" s="110"/>
      <c r="C289" s="45"/>
      <c r="D289" s="45"/>
      <c r="E289" s="45"/>
      <c r="F289" s="45"/>
      <c r="G289" s="45"/>
      <c r="H289" s="45"/>
      <c r="I289" s="45"/>
      <c r="J289" s="45"/>
      <c r="K289" s="46"/>
      <c r="L289" s="46"/>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c r="A290" s="45"/>
      <c r="B290" s="110"/>
      <c r="C290" s="45"/>
      <c r="D290" s="45"/>
      <c r="E290" s="45"/>
      <c r="F290" s="45"/>
      <c r="G290" s="45"/>
      <c r="H290" s="45"/>
      <c r="I290" s="45"/>
      <c r="J290" s="45"/>
      <c r="K290" s="46"/>
      <c r="L290" s="46"/>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c r="A291" s="45"/>
      <c r="B291" s="110"/>
      <c r="C291" s="45"/>
      <c r="D291" s="45"/>
      <c r="E291" s="45"/>
      <c r="F291" s="45"/>
      <c r="G291" s="45"/>
      <c r="H291" s="45"/>
      <c r="I291" s="45"/>
      <c r="J291" s="45"/>
      <c r="K291" s="46"/>
      <c r="L291" s="46"/>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c r="A292" s="45"/>
      <c r="B292" s="110"/>
      <c r="C292" s="45"/>
      <c r="D292" s="45"/>
      <c r="E292" s="45"/>
      <c r="F292" s="45"/>
      <c r="G292" s="45"/>
      <c r="H292" s="45"/>
      <c r="I292" s="45"/>
      <c r="J292" s="45"/>
      <c r="K292" s="46"/>
      <c r="L292" s="46"/>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c r="A293" s="45"/>
      <c r="B293" s="110"/>
      <c r="C293" s="45"/>
      <c r="D293" s="45"/>
      <c r="E293" s="45"/>
      <c r="F293" s="45"/>
      <c r="G293" s="45"/>
      <c r="H293" s="45"/>
      <c r="I293" s="45"/>
      <c r="J293" s="45"/>
      <c r="K293" s="46"/>
      <c r="L293" s="46"/>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c r="A294" s="45"/>
      <c r="B294" s="110"/>
      <c r="C294" s="45"/>
      <c r="D294" s="45"/>
      <c r="E294" s="45"/>
      <c r="F294" s="45"/>
      <c r="G294" s="45"/>
      <c r="H294" s="45"/>
      <c r="I294" s="45"/>
      <c r="J294" s="45"/>
      <c r="K294" s="46"/>
      <c r="L294" s="46"/>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c r="A295" s="45"/>
      <c r="B295" s="110"/>
      <c r="C295" s="45"/>
      <c r="D295" s="45"/>
      <c r="E295" s="45"/>
      <c r="F295" s="45"/>
      <c r="G295" s="45"/>
      <c r="H295" s="45"/>
      <c r="I295" s="45"/>
      <c r="J295" s="45"/>
      <c r="K295" s="46"/>
      <c r="L295" s="46"/>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c r="A296" s="45"/>
      <c r="B296" s="110"/>
      <c r="C296" s="45"/>
      <c r="D296" s="45"/>
      <c r="E296" s="45"/>
      <c r="F296" s="45"/>
      <c r="G296" s="45"/>
      <c r="H296" s="45"/>
      <c r="I296" s="45"/>
      <c r="J296" s="45"/>
      <c r="K296" s="46"/>
      <c r="L296" s="46"/>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c r="A297" s="45"/>
      <c r="B297" s="110"/>
      <c r="C297" s="45"/>
      <c r="D297" s="45"/>
      <c r="E297" s="45"/>
      <c r="F297" s="45"/>
      <c r="G297" s="45"/>
      <c r="H297" s="45"/>
      <c r="I297" s="45"/>
      <c r="J297" s="45"/>
      <c r="K297" s="46"/>
      <c r="L297" s="46"/>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c r="A298" s="45"/>
      <c r="B298" s="110"/>
      <c r="C298" s="45"/>
      <c r="D298" s="45"/>
      <c r="E298" s="45"/>
      <c r="F298" s="45"/>
      <c r="G298" s="45"/>
      <c r="H298" s="45"/>
      <c r="I298" s="45"/>
      <c r="J298" s="45"/>
      <c r="K298" s="46"/>
      <c r="L298" s="46"/>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c r="A299" s="45"/>
      <c r="B299" s="110"/>
      <c r="C299" s="45"/>
      <c r="D299" s="45"/>
      <c r="E299" s="45"/>
      <c r="F299" s="45"/>
      <c r="G299" s="45"/>
      <c r="H299" s="45"/>
      <c r="I299" s="45"/>
      <c r="J299" s="45"/>
      <c r="K299" s="46"/>
      <c r="L299" s="46"/>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c r="A300" s="45"/>
      <c r="B300" s="110"/>
      <c r="C300" s="45"/>
      <c r="D300" s="45"/>
      <c r="E300" s="45"/>
      <c r="F300" s="45"/>
      <c r="G300" s="45"/>
      <c r="H300" s="45"/>
      <c r="I300" s="45"/>
      <c r="J300" s="45"/>
      <c r="K300" s="46"/>
      <c r="L300" s="46"/>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c r="A301" s="45"/>
      <c r="B301" s="110"/>
      <c r="C301" s="45"/>
      <c r="D301" s="45"/>
      <c r="E301" s="45"/>
      <c r="F301" s="45"/>
      <c r="G301" s="45"/>
      <c r="H301" s="45"/>
      <c r="I301" s="45"/>
      <c r="J301" s="45"/>
      <c r="K301" s="46"/>
      <c r="L301" s="46"/>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c r="A302" s="45"/>
      <c r="B302" s="110"/>
      <c r="C302" s="45"/>
      <c r="D302" s="45"/>
      <c r="E302" s="45"/>
      <c r="F302" s="45"/>
      <c r="G302" s="45"/>
      <c r="H302" s="45"/>
      <c r="I302" s="45"/>
      <c r="J302" s="45"/>
      <c r="K302" s="46"/>
      <c r="L302" s="46"/>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c r="A303" s="45"/>
      <c r="B303" s="110"/>
      <c r="C303" s="45"/>
      <c r="D303" s="45"/>
      <c r="E303" s="45"/>
      <c r="F303" s="45"/>
      <c r="G303" s="45"/>
      <c r="H303" s="45"/>
      <c r="I303" s="45"/>
      <c r="J303" s="45"/>
      <c r="K303" s="46"/>
      <c r="L303" s="46"/>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c r="A304" s="45"/>
      <c r="B304" s="110"/>
      <c r="C304" s="45"/>
      <c r="D304" s="45"/>
      <c r="E304" s="45"/>
      <c r="F304" s="45"/>
      <c r="G304" s="45"/>
      <c r="H304" s="45"/>
      <c r="I304" s="45"/>
      <c r="J304" s="45"/>
      <c r="K304" s="46"/>
      <c r="L304" s="46"/>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c r="A305" s="45"/>
      <c r="B305" s="110"/>
      <c r="C305" s="45"/>
      <c r="D305" s="45"/>
      <c r="E305" s="45"/>
      <c r="F305" s="45"/>
      <c r="G305" s="45"/>
      <c r="H305" s="45"/>
      <c r="I305" s="45"/>
      <c r="J305" s="45"/>
      <c r="K305" s="46"/>
      <c r="L305" s="46"/>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c r="A306" s="45"/>
      <c r="B306" s="110"/>
      <c r="C306" s="45"/>
      <c r="D306" s="45"/>
      <c r="E306" s="45"/>
      <c r="F306" s="45"/>
      <c r="G306" s="45"/>
      <c r="H306" s="45"/>
      <c r="I306" s="45"/>
      <c r="J306" s="45"/>
      <c r="K306" s="46"/>
      <c r="L306" s="46"/>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c r="A307" s="45"/>
      <c r="B307" s="110"/>
      <c r="C307" s="45"/>
      <c r="D307" s="45"/>
      <c r="E307" s="45"/>
      <c r="F307" s="45"/>
      <c r="G307" s="45"/>
      <c r="H307" s="45"/>
      <c r="I307" s="45"/>
      <c r="J307" s="45"/>
      <c r="K307" s="46"/>
      <c r="L307" s="46"/>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c r="A308" s="45"/>
      <c r="B308" s="110"/>
      <c r="C308" s="45"/>
      <c r="D308" s="45"/>
      <c r="E308" s="45"/>
      <c r="F308" s="45"/>
      <c r="G308" s="45"/>
      <c r="H308" s="45"/>
      <c r="I308" s="45"/>
      <c r="J308" s="45"/>
      <c r="K308" s="46"/>
      <c r="L308" s="46"/>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c r="A309" s="45"/>
      <c r="B309" s="110"/>
      <c r="C309" s="45"/>
      <c r="D309" s="45"/>
      <c r="E309" s="45"/>
      <c r="F309" s="45"/>
      <c r="G309" s="45"/>
      <c r="H309" s="45"/>
      <c r="I309" s="45"/>
      <c r="J309" s="45"/>
      <c r="K309" s="46"/>
      <c r="L309" s="46"/>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c r="A310" s="45"/>
      <c r="B310" s="110"/>
      <c r="C310" s="45"/>
      <c r="D310" s="45"/>
      <c r="E310" s="45"/>
      <c r="F310" s="45"/>
      <c r="G310" s="45"/>
      <c r="H310" s="45"/>
      <c r="I310" s="45"/>
      <c r="J310" s="45"/>
      <c r="K310" s="46"/>
      <c r="L310" s="46"/>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c r="A311" s="45"/>
      <c r="B311" s="110"/>
      <c r="C311" s="45"/>
      <c r="D311" s="45"/>
      <c r="E311" s="45"/>
      <c r="F311" s="45"/>
      <c r="G311" s="45"/>
      <c r="H311" s="45"/>
      <c r="I311" s="45"/>
      <c r="J311" s="45"/>
      <c r="K311" s="46"/>
      <c r="L311" s="46"/>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c r="A312" s="45"/>
      <c r="B312" s="110"/>
      <c r="C312" s="45"/>
      <c r="D312" s="45"/>
      <c r="E312" s="45"/>
      <c r="F312" s="45"/>
      <c r="G312" s="45"/>
      <c r="H312" s="45"/>
      <c r="I312" s="45"/>
      <c r="J312" s="45"/>
      <c r="K312" s="46"/>
      <c r="L312" s="46"/>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c r="A313" s="45"/>
      <c r="B313" s="110"/>
      <c r="C313" s="45"/>
      <c r="D313" s="45"/>
      <c r="E313" s="45"/>
      <c r="F313" s="45"/>
      <c r="G313" s="45"/>
      <c r="H313" s="45"/>
      <c r="I313" s="45"/>
      <c r="J313" s="45"/>
      <c r="K313" s="46"/>
      <c r="L313" s="46"/>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c r="A314" s="45"/>
      <c r="B314" s="110"/>
      <c r="C314" s="45"/>
      <c r="D314" s="45"/>
      <c r="E314" s="45"/>
      <c r="F314" s="45"/>
      <c r="G314" s="45"/>
      <c r="H314" s="45"/>
      <c r="I314" s="45"/>
      <c r="J314" s="45"/>
      <c r="K314" s="46"/>
      <c r="L314" s="46"/>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c r="A315" s="45"/>
      <c r="B315" s="110"/>
      <c r="C315" s="45"/>
      <c r="D315" s="45"/>
      <c r="E315" s="45"/>
      <c r="F315" s="45"/>
      <c r="G315" s="45"/>
      <c r="H315" s="45"/>
      <c r="I315" s="45"/>
      <c r="J315" s="45"/>
      <c r="K315" s="46"/>
      <c r="L315" s="46"/>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c r="A316" s="45"/>
      <c r="B316" s="110"/>
      <c r="C316" s="45"/>
      <c r="D316" s="45"/>
      <c r="E316" s="45"/>
      <c r="F316" s="45"/>
      <c r="G316" s="45"/>
      <c r="H316" s="45"/>
      <c r="I316" s="45"/>
      <c r="J316" s="45"/>
      <c r="K316" s="46"/>
      <c r="L316" s="46"/>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c r="A317" s="45"/>
      <c r="B317" s="110"/>
      <c r="C317" s="45"/>
      <c r="D317" s="45"/>
      <c r="E317" s="45"/>
      <c r="F317" s="45"/>
      <c r="G317" s="45"/>
      <c r="H317" s="45"/>
      <c r="I317" s="45"/>
      <c r="J317" s="45"/>
      <c r="K317" s="46"/>
      <c r="L317" s="46"/>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c r="A318" s="45"/>
      <c r="B318" s="110"/>
      <c r="C318" s="45"/>
      <c r="D318" s="45"/>
      <c r="E318" s="45"/>
      <c r="F318" s="45"/>
      <c r="G318" s="45"/>
      <c r="H318" s="45"/>
      <c r="I318" s="45"/>
      <c r="J318" s="45"/>
      <c r="K318" s="46"/>
      <c r="L318" s="46"/>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c r="A319" s="45"/>
      <c r="B319" s="110"/>
      <c r="C319" s="45"/>
      <c r="D319" s="45"/>
      <c r="E319" s="45"/>
      <c r="F319" s="45"/>
      <c r="G319" s="45"/>
      <c r="H319" s="45"/>
      <c r="I319" s="45"/>
      <c r="J319" s="45"/>
      <c r="K319" s="46"/>
      <c r="L319" s="46"/>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c r="A320" s="45"/>
      <c r="B320" s="110"/>
      <c r="C320" s="45"/>
      <c r="D320" s="45"/>
      <c r="E320" s="45"/>
      <c r="F320" s="45"/>
      <c r="G320" s="45"/>
      <c r="H320" s="45"/>
      <c r="I320" s="45"/>
      <c r="J320" s="45"/>
      <c r="K320" s="46"/>
      <c r="L320" s="46"/>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c r="A321" s="45"/>
      <c r="B321" s="110"/>
      <c r="C321" s="45"/>
      <c r="D321" s="45"/>
      <c r="E321" s="45"/>
      <c r="F321" s="45"/>
      <c r="G321" s="45"/>
      <c r="H321" s="45"/>
      <c r="I321" s="45"/>
      <c r="J321" s="45"/>
      <c r="K321" s="46"/>
      <c r="L321" s="46"/>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c r="A322" s="45"/>
      <c r="B322" s="110"/>
      <c r="C322" s="45"/>
      <c r="D322" s="45"/>
      <c r="E322" s="45"/>
      <c r="F322" s="45"/>
      <c r="G322" s="45"/>
      <c r="H322" s="45"/>
      <c r="I322" s="45"/>
      <c r="J322" s="45"/>
      <c r="K322" s="46"/>
      <c r="L322" s="46"/>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c r="A323" s="45"/>
      <c r="B323" s="110"/>
      <c r="C323" s="45"/>
      <c r="D323" s="45"/>
      <c r="E323" s="45"/>
      <c r="F323" s="45"/>
      <c r="G323" s="45"/>
      <c r="H323" s="45"/>
      <c r="I323" s="45"/>
      <c r="J323" s="45"/>
      <c r="K323" s="46"/>
      <c r="L323" s="46"/>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c r="A324" s="45"/>
      <c r="B324" s="110"/>
      <c r="C324" s="45"/>
      <c r="D324" s="45"/>
      <c r="E324" s="45"/>
      <c r="F324" s="45"/>
      <c r="G324" s="45"/>
      <c r="H324" s="45"/>
      <c r="I324" s="45"/>
      <c r="J324" s="45"/>
      <c r="K324" s="46"/>
      <c r="L324" s="46"/>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c r="A325" s="45"/>
      <c r="B325" s="110"/>
      <c r="C325" s="45"/>
      <c r="D325" s="45"/>
      <c r="E325" s="45"/>
      <c r="F325" s="45"/>
      <c r="G325" s="45"/>
      <c r="H325" s="45"/>
      <c r="I325" s="45"/>
      <c r="J325" s="45"/>
      <c r="K325" s="46"/>
      <c r="L325" s="46"/>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c r="A326" s="45"/>
      <c r="B326" s="110"/>
      <c r="C326" s="45"/>
      <c r="D326" s="45"/>
      <c r="E326" s="45"/>
      <c r="F326" s="45"/>
      <c r="G326" s="45"/>
      <c r="H326" s="45"/>
      <c r="I326" s="45"/>
      <c r="J326" s="45"/>
      <c r="K326" s="46"/>
      <c r="L326" s="46"/>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c r="A327" s="45"/>
      <c r="B327" s="110"/>
      <c r="C327" s="45"/>
      <c r="D327" s="45"/>
      <c r="E327" s="45"/>
      <c r="F327" s="45"/>
      <c r="G327" s="45"/>
      <c r="H327" s="45"/>
      <c r="I327" s="45"/>
      <c r="J327" s="45"/>
      <c r="K327" s="46"/>
      <c r="L327" s="46"/>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c r="A328" s="45"/>
      <c r="B328" s="110"/>
      <c r="C328" s="45"/>
      <c r="D328" s="45"/>
      <c r="E328" s="45"/>
      <c r="F328" s="45"/>
      <c r="G328" s="45"/>
      <c r="H328" s="45"/>
      <c r="I328" s="45"/>
      <c r="J328" s="45"/>
      <c r="K328" s="46"/>
      <c r="L328" s="46"/>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c r="A329" s="45"/>
      <c r="B329" s="110"/>
      <c r="C329" s="45"/>
      <c r="D329" s="45"/>
      <c r="E329" s="45"/>
      <c r="F329" s="45"/>
      <c r="G329" s="45"/>
      <c r="H329" s="45"/>
      <c r="I329" s="45"/>
      <c r="J329" s="45"/>
      <c r="K329" s="46"/>
      <c r="L329" s="46"/>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c r="A330" s="45"/>
      <c r="B330" s="110"/>
      <c r="C330" s="45"/>
      <c r="D330" s="45"/>
      <c r="E330" s="45"/>
      <c r="F330" s="45"/>
      <c r="G330" s="45"/>
      <c r="H330" s="45"/>
      <c r="I330" s="45"/>
      <c r="J330" s="45"/>
      <c r="K330" s="46"/>
      <c r="L330" s="46"/>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c r="A331" s="45"/>
      <c r="B331" s="110"/>
      <c r="C331" s="45"/>
      <c r="D331" s="45"/>
      <c r="E331" s="45"/>
      <c r="F331" s="45"/>
      <c r="G331" s="45"/>
      <c r="H331" s="45"/>
      <c r="I331" s="45"/>
      <c r="J331" s="45"/>
      <c r="K331" s="46"/>
      <c r="L331" s="46"/>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c r="A332" s="45"/>
      <c r="B332" s="110"/>
      <c r="C332" s="45"/>
      <c r="D332" s="45"/>
      <c r="E332" s="45"/>
      <c r="F332" s="45"/>
      <c r="G332" s="45"/>
      <c r="H332" s="45"/>
      <c r="I332" s="45"/>
      <c r="J332" s="45"/>
      <c r="K332" s="46"/>
      <c r="L332" s="46"/>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c r="A333" s="45"/>
      <c r="B333" s="110"/>
      <c r="C333" s="45"/>
      <c r="D333" s="45"/>
      <c r="E333" s="45"/>
      <c r="F333" s="45"/>
      <c r="G333" s="45"/>
      <c r="H333" s="45"/>
      <c r="I333" s="45"/>
      <c r="J333" s="45"/>
      <c r="K333" s="46"/>
      <c r="L333" s="46"/>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c r="A334" s="45"/>
      <c r="B334" s="110"/>
      <c r="C334" s="45"/>
      <c r="D334" s="45"/>
      <c r="E334" s="45"/>
      <c r="F334" s="45"/>
      <c r="G334" s="45"/>
      <c r="H334" s="45"/>
      <c r="I334" s="45"/>
      <c r="J334" s="45"/>
      <c r="K334" s="46"/>
      <c r="L334" s="46"/>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c r="A335" s="45"/>
      <c r="B335" s="110"/>
      <c r="C335" s="45"/>
      <c r="D335" s="45"/>
      <c r="E335" s="45"/>
      <c r="F335" s="45"/>
      <c r="G335" s="45"/>
      <c r="H335" s="45"/>
      <c r="I335" s="45"/>
      <c r="J335" s="45"/>
      <c r="K335" s="46"/>
      <c r="L335" s="46"/>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c r="A336" s="45"/>
      <c r="B336" s="110"/>
      <c r="C336" s="45"/>
      <c r="D336" s="45"/>
      <c r="E336" s="45"/>
      <c r="F336" s="45"/>
      <c r="G336" s="45"/>
      <c r="H336" s="45"/>
      <c r="I336" s="45"/>
      <c r="J336" s="45"/>
      <c r="K336" s="46"/>
      <c r="L336" s="46"/>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c r="A337" s="45"/>
      <c r="B337" s="110"/>
      <c r="C337" s="45"/>
      <c r="D337" s="45"/>
      <c r="E337" s="45"/>
      <c r="F337" s="45"/>
      <c r="G337" s="45"/>
      <c r="H337" s="45"/>
      <c r="I337" s="45"/>
      <c r="J337" s="45"/>
      <c r="K337" s="46"/>
      <c r="L337" s="46"/>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c r="A338" s="45"/>
      <c r="B338" s="110"/>
      <c r="C338" s="45"/>
      <c r="D338" s="45"/>
      <c r="E338" s="45"/>
      <c r="F338" s="45"/>
      <c r="G338" s="45"/>
      <c r="H338" s="45"/>
      <c r="I338" s="45"/>
      <c r="J338" s="45"/>
      <c r="K338" s="46"/>
      <c r="L338" s="46"/>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c r="A339" s="45"/>
      <c r="B339" s="110"/>
      <c r="C339" s="45"/>
      <c r="D339" s="45"/>
      <c r="E339" s="45"/>
      <c r="F339" s="45"/>
      <c r="G339" s="45"/>
      <c r="H339" s="45"/>
      <c r="I339" s="45"/>
      <c r="J339" s="45"/>
      <c r="K339" s="46"/>
      <c r="L339" s="46"/>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c r="A340" s="45"/>
      <c r="B340" s="110"/>
      <c r="C340" s="45"/>
      <c r="D340" s="45"/>
      <c r="E340" s="45"/>
      <c r="F340" s="45"/>
      <c r="G340" s="45"/>
      <c r="H340" s="45"/>
      <c r="I340" s="45"/>
      <c r="J340" s="45"/>
      <c r="K340" s="46"/>
      <c r="L340" s="46"/>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c r="A341" s="45"/>
      <c r="B341" s="110"/>
      <c r="C341" s="45"/>
      <c r="D341" s="45"/>
      <c r="E341" s="45"/>
      <c r="F341" s="45"/>
      <c r="G341" s="45"/>
      <c r="H341" s="45"/>
      <c r="I341" s="45"/>
      <c r="J341" s="45"/>
      <c r="K341" s="46"/>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c r="A342" s="45"/>
      <c r="B342" s="110"/>
      <c r="C342" s="45"/>
      <c r="D342" s="45"/>
      <c r="E342" s="45"/>
      <c r="F342" s="45"/>
      <c r="G342" s="45"/>
      <c r="H342" s="45"/>
      <c r="I342" s="45"/>
      <c r="J342" s="45"/>
      <c r="K342" s="46"/>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c r="A343" s="45"/>
      <c r="B343" s="110"/>
      <c r="C343" s="45"/>
      <c r="D343" s="45"/>
      <c r="E343" s="45"/>
      <c r="F343" s="45"/>
      <c r="G343" s="45"/>
      <c r="H343" s="45"/>
      <c r="I343" s="45"/>
      <c r="J343" s="45"/>
      <c r="K343" s="46"/>
      <c r="L343" s="46"/>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c r="A344" s="45"/>
      <c r="B344" s="110"/>
      <c r="C344" s="45"/>
      <c r="D344" s="45"/>
      <c r="E344" s="45"/>
      <c r="F344" s="45"/>
      <c r="G344" s="45"/>
      <c r="H344" s="45"/>
      <c r="I344" s="45"/>
      <c r="J344" s="45"/>
      <c r="K344" s="46"/>
      <c r="L344" s="46"/>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c r="A345" s="45"/>
      <c r="B345" s="110"/>
      <c r="C345" s="45"/>
      <c r="D345" s="45"/>
      <c r="E345" s="45"/>
      <c r="F345" s="45"/>
      <c r="G345" s="45"/>
      <c r="H345" s="45"/>
      <c r="I345" s="45"/>
      <c r="J345" s="45"/>
      <c r="K345" s="46"/>
      <c r="L345" s="46"/>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c r="A346" s="45"/>
      <c r="B346" s="110"/>
      <c r="C346" s="45"/>
      <c r="D346" s="45"/>
      <c r="E346" s="45"/>
      <c r="F346" s="45"/>
      <c r="G346" s="45"/>
      <c r="H346" s="45"/>
      <c r="I346" s="45"/>
      <c r="J346" s="45"/>
      <c r="K346" s="46"/>
      <c r="L346" s="46"/>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c r="A347" s="45"/>
      <c r="B347" s="110"/>
      <c r="C347" s="45"/>
      <c r="D347" s="45"/>
      <c r="E347" s="45"/>
      <c r="F347" s="45"/>
      <c r="G347" s="45"/>
      <c r="H347" s="45"/>
      <c r="I347" s="45"/>
      <c r="J347" s="45"/>
      <c r="K347" s="46"/>
      <c r="L347" s="46"/>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c r="A348" s="45"/>
      <c r="B348" s="110"/>
      <c r="C348" s="45"/>
      <c r="D348" s="45"/>
      <c r="E348" s="45"/>
      <c r="F348" s="45"/>
      <c r="G348" s="45"/>
      <c r="H348" s="45"/>
      <c r="I348" s="45"/>
      <c r="J348" s="45"/>
      <c r="K348" s="46"/>
      <c r="L348" s="46"/>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c r="A349" s="45"/>
      <c r="B349" s="110"/>
      <c r="C349" s="45"/>
      <c r="D349" s="45"/>
      <c r="E349" s="45"/>
      <c r="F349" s="45"/>
      <c r="G349" s="45"/>
      <c r="H349" s="45"/>
      <c r="I349" s="45"/>
      <c r="J349" s="45"/>
      <c r="K349" s="46"/>
      <c r="L349" s="46"/>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c r="A350" s="45"/>
      <c r="B350" s="110"/>
      <c r="C350" s="45"/>
      <c r="D350" s="45"/>
      <c r="E350" s="45"/>
      <c r="F350" s="45"/>
      <c r="G350" s="45"/>
      <c r="H350" s="45"/>
      <c r="I350" s="45"/>
      <c r="J350" s="45"/>
      <c r="K350" s="46"/>
      <c r="L350" s="46"/>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c r="A351" s="45"/>
      <c r="B351" s="110"/>
      <c r="C351" s="45"/>
      <c r="D351" s="45"/>
      <c r="E351" s="45"/>
      <c r="F351" s="45"/>
      <c r="G351" s="45"/>
      <c r="H351" s="45"/>
      <c r="I351" s="45"/>
      <c r="J351" s="45"/>
      <c r="K351" s="46"/>
      <c r="L351" s="46"/>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c r="A352" s="45"/>
      <c r="B352" s="110"/>
      <c r="C352" s="45"/>
      <c r="D352" s="45"/>
      <c r="E352" s="45"/>
      <c r="F352" s="45"/>
      <c r="G352" s="45"/>
      <c r="H352" s="45"/>
      <c r="I352" s="45"/>
      <c r="J352" s="45"/>
      <c r="K352" s="46"/>
      <c r="L352" s="46"/>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c r="A353" s="45"/>
      <c r="B353" s="110"/>
      <c r="C353" s="45"/>
      <c r="D353" s="45"/>
      <c r="E353" s="45"/>
      <c r="F353" s="45"/>
      <c r="G353" s="45"/>
      <c r="H353" s="45"/>
      <c r="I353" s="45"/>
      <c r="J353" s="45"/>
      <c r="K353" s="46"/>
      <c r="L353" s="46"/>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c r="A354" s="45"/>
      <c r="B354" s="110"/>
      <c r="C354" s="45"/>
      <c r="D354" s="45"/>
      <c r="E354" s="45"/>
      <c r="F354" s="45"/>
      <c r="G354" s="45"/>
      <c r="H354" s="45"/>
      <c r="I354" s="45"/>
      <c r="J354" s="45"/>
      <c r="K354" s="46"/>
      <c r="L354" s="46"/>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c r="A355" s="45"/>
      <c r="B355" s="110"/>
      <c r="C355" s="45"/>
      <c r="D355" s="45"/>
      <c r="E355" s="45"/>
      <c r="F355" s="45"/>
      <c r="G355" s="45"/>
      <c r="H355" s="45"/>
      <c r="I355" s="45"/>
      <c r="J355" s="45"/>
      <c r="K355" s="46"/>
      <c r="L355" s="46"/>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c r="A356" s="45"/>
      <c r="B356" s="110"/>
      <c r="C356" s="45"/>
      <c r="D356" s="45"/>
      <c r="E356" s="45"/>
      <c r="F356" s="45"/>
      <c r="G356" s="45"/>
      <c r="H356" s="45"/>
      <c r="I356" s="45"/>
      <c r="J356" s="45"/>
      <c r="K356" s="46"/>
      <c r="L356" s="46"/>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c r="A357" s="45"/>
      <c r="B357" s="110"/>
      <c r="C357" s="45"/>
      <c r="D357" s="45"/>
      <c r="E357" s="45"/>
      <c r="F357" s="45"/>
      <c r="G357" s="45"/>
      <c r="H357" s="45"/>
      <c r="I357" s="45"/>
      <c r="J357" s="45"/>
      <c r="K357" s="46"/>
      <c r="L357" s="46"/>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c r="A358" s="45"/>
      <c r="B358" s="110"/>
      <c r="C358" s="45"/>
      <c r="D358" s="45"/>
      <c r="E358" s="45"/>
      <c r="F358" s="45"/>
      <c r="G358" s="45"/>
      <c r="H358" s="45"/>
      <c r="I358" s="45"/>
      <c r="J358" s="45"/>
      <c r="K358" s="46"/>
      <c r="L358" s="46"/>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c r="A359" s="45"/>
      <c r="B359" s="110"/>
      <c r="C359" s="45"/>
      <c r="D359" s="45"/>
      <c r="E359" s="45"/>
      <c r="F359" s="45"/>
      <c r="G359" s="45"/>
      <c r="H359" s="45"/>
      <c r="I359" s="45"/>
      <c r="J359" s="45"/>
      <c r="K359" s="46"/>
      <c r="L359" s="46"/>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c r="A360" s="45"/>
      <c r="B360" s="110"/>
      <c r="C360" s="45"/>
      <c r="D360" s="45"/>
      <c r="E360" s="45"/>
      <c r="F360" s="45"/>
      <c r="G360" s="45"/>
      <c r="H360" s="45"/>
      <c r="I360" s="45"/>
      <c r="J360" s="45"/>
      <c r="K360" s="46"/>
      <c r="L360" s="46"/>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c r="A361" s="45"/>
      <c r="B361" s="110"/>
      <c r="C361" s="45"/>
      <c r="D361" s="45"/>
      <c r="E361" s="45"/>
      <c r="F361" s="45"/>
      <c r="G361" s="45"/>
      <c r="H361" s="45"/>
      <c r="I361" s="45"/>
      <c r="J361" s="45"/>
      <c r="K361" s="46"/>
      <c r="L361" s="46"/>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c r="A362" s="45"/>
      <c r="B362" s="110"/>
      <c r="C362" s="45"/>
      <c r="D362" s="45"/>
      <c r="E362" s="45"/>
      <c r="F362" s="45"/>
      <c r="G362" s="45"/>
      <c r="H362" s="45"/>
      <c r="I362" s="45"/>
      <c r="J362" s="45"/>
      <c r="K362" s="46"/>
      <c r="L362" s="46"/>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c r="A363" s="45"/>
      <c r="B363" s="110"/>
      <c r="C363" s="45"/>
      <c r="D363" s="45"/>
      <c r="E363" s="45"/>
      <c r="F363" s="45"/>
      <c r="G363" s="45"/>
      <c r="H363" s="45"/>
      <c r="I363" s="45"/>
      <c r="J363" s="45"/>
      <c r="K363" s="46"/>
      <c r="L363" s="46"/>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c r="A364" s="45"/>
      <c r="B364" s="110"/>
      <c r="C364" s="45"/>
      <c r="D364" s="45"/>
      <c r="E364" s="45"/>
      <c r="F364" s="45"/>
      <c r="G364" s="45"/>
      <c r="H364" s="45"/>
      <c r="I364" s="45"/>
      <c r="J364" s="45"/>
      <c r="K364" s="46"/>
      <c r="L364" s="46"/>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c r="A365" s="45"/>
      <c r="B365" s="110"/>
      <c r="C365" s="45"/>
      <c r="D365" s="45"/>
      <c r="E365" s="45"/>
      <c r="F365" s="45"/>
      <c r="G365" s="45"/>
      <c r="H365" s="45"/>
      <c r="I365" s="45"/>
      <c r="J365" s="45"/>
      <c r="K365" s="46"/>
      <c r="L365" s="46"/>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c r="A366" s="45"/>
      <c r="B366" s="110"/>
      <c r="C366" s="45"/>
      <c r="D366" s="45"/>
      <c r="E366" s="45"/>
      <c r="F366" s="45"/>
      <c r="G366" s="45"/>
      <c r="H366" s="45"/>
      <c r="I366" s="45"/>
      <c r="J366" s="45"/>
      <c r="K366" s="46"/>
      <c r="L366" s="46"/>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c r="A367" s="45"/>
      <c r="B367" s="110"/>
      <c r="C367" s="45"/>
      <c r="D367" s="45"/>
      <c r="E367" s="45"/>
      <c r="F367" s="45"/>
      <c r="G367" s="45"/>
      <c r="H367" s="45"/>
      <c r="I367" s="45"/>
      <c r="J367" s="45"/>
      <c r="K367" s="46"/>
      <c r="L367" s="46"/>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c r="A368" s="45"/>
      <c r="B368" s="110"/>
      <c r="C368" s="45"/>
      <c r="D368" s="45"/>
      <c r="E368" s="45"/>
      <c r="F368" s="45"/>
      <c r="G368" s="45"/>
      <c r="H368" s="45"/>
      <c r="I368" s="45"/>
      <c r="J368" s="45"/>
      <c r="K368" s="46"/>
      <c r="L368" s="46"/>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c r="A369" s="45"/>
      <c r="B369" s="110"/>
      <c r="C369" s="45"/>
      <c r="D369" s="45"/>
      <c r="E369" s="45"/>
      <c r="F369" s="45"/>
      <c r="G369" s="45"/>
      <c r="H369" s="45"/>
      <c r="I369" s="45"/>
      <c r="J369" s="45"/>
      <c r="K369" s="46"/>
      <c r="L369" s="46"/>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c r="A370" s="45"/>
      <c r="B370" s="110"/>
      <c r="C370" s="45"/>
      <c r="D370" s="45"/>
      <c r="E370" s="45"/>
      <c r="F370" s="45"/>
      <c r="G370" s="45"/>
      <c r="H370" s="45"/>
      <c r="I370" s="45"/>
      <c r="J370" s="45"/>
      <c r="K370" s="46"/>
      <c r="L370" s="46"/>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c r="A371" s="45"/>
      <c r="B371" s="110"/>
      <c r="C371" s="45"/>
      <c r="D371" s="45"/>
      <c r="E371" s="45"/>
      <c r="F371" s="45"/>
      <c r="G371" s="45"/>
      <c r="H371" s="45"/>
      <c r="I371" s="45"/>
      <c r="J371" s="45"/>
      <c r="K371" s="46"/>
      <c r="L371" s="46"/>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c r="A372" s="45"/>
      <c r="B372" s="110"/>
      <c r="C372" s="45"/>
      <c r="D372" s="45"/>
      <c r="E372" s="45"/>
      <c r="F372" s="45"/>
      <c r="G372" s="45"/>
      <c r="H372" s="45"/>
      <c r="I372" s="45"/>
      <c r="J372" s="45"/>
      <c r="K372" s="46"/>
      <c r="L372" s="46"/>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c r="A373" s="45"/>
      <c r="B373" s="110"/>
      <c r="C373" s="45"/>
      <c r="D373" s="45"/>
      <c r="E373" s="45"/>
      <c r="F373" s="45"/>
      <c r="G373" s="45"/>
      <c r="H373" s="45"/>
      <c r="I373" s="45"/>
      <c r="J373" s="45"/>
      <c r="K373" s="46"/>
      <c r="L373" s="46"/>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c r="A374" s="45"/>
      <c r="B374" s="110"/>
      <c r="C374" s="45"/>
      <c r="D374" s="45"/>
      <c r="E374" s="45"/>
      <c r="F374" s="45"/>
      <c r="G374" s="45"/>
      <c r="H374" s="45"/>
      <c r="I374" s="45"/>
      <c r="J374" s="45"/>
      <c r="K374" s="46"/>
      <c r="L374" s="46"/>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c r="A375" s="45"/>
      <c r="B375" s="110"/>
      <c r="C375" s="45"/>
      <c r="D375" s="45"/>
      <c r="E375" s="45"/>
      <c r="F375" s="45"/>
      <c r="G375" s="45"/>
      <c r="H375" s="45"/>
      <c r="I375" s="45"/>
      <c r="J375" s="45"/>
      <c r="K375" s="46"/>
      <c r="L375" s="46"/>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c r="A376" s="45"/>
      <c r="B376" s="110"/>
      <c r="C376" s="45"/>
      <c r="D376" s="45"/>
      <c r="E376" s="45"/>
      <c r="F376" s="45"/>
      <c r="G376" s="45"/>
      <c r="H376" s="45"/>
      <c r="I376" s="45"/>
      <c r="J376" s="45"/>
      <c r="K376" s="46"/>
      <c r="L376" s="46"/>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c r="A377" s="45"/>
      <c r="B377" s="110"/>
      <c r="C377" s="45"/>
      <c r="D377" s="45"/>
      <c r="E377" s="45"/>
      <c r="F377" s="45"/>
      <c r="G377" s="45"/>
      <c r="H377" s="45"/>
      <c r="I377" s="45"/>
      <c r="J377" s="45"/>
      <c r="K377" s="46"/>
      <c r="L377" s="46"/>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c r="A378" s="45"/>
      <c r="B378" s="110"/>
      <c r="C378" s="45"/>
      <c r="D378" s="45"/>
      <c r="E378" s="45"/>
      <c r="F378" s="45"/>
      <c r="G378" s="45"/>
      <c r="H378" s="45"/>
      <c r="I378" s="45"/>
      <c r="J378" s="45"/>
      <c r="K378" s="46"/>
      <c r="L378" s="46"/>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c r="A379" s="45"/>
      <c r="B379" s="110"/>
      <c r="C379" s="45"/>
      <c r="D379" s="45"/>
      <c r="E379" s="45"/>
      <c r="F379" s="45"/>
      <c r="G379" s="45"/>
      <c r="H379" s="45"/>
      <c r="I379" s="45"/>
      <c r="J379" s="45"/>
      <c r="K379" s="46"/>
      <c r="L379" s="46"/>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c r="A380" s="45"/>
      <c r="B380" s="110"/>
      <c r="C380" s="45"/>
      <c r="D380" s="45"/>
      <c r="E380" s="45"/>
      <c r="F380" s="45"/>
      <c r="G380" s="45"/>
      <c r="H380" s="45"/>
      <c r="I380" s="45"/>
      <c r="J380" s="45"/>
      <c r="K380" s="46"/>
      <c r="L380" s="46"/>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c r="A381" s="45"/>
      <c r="B381" s="110"/>
      <c r="C381" s="45"/>
      <c r="D381" s="45"/>
      <c r="E381" s="45"/>
      <c r="F381" s="45"/>
      <c r="G381" s="45"/>
      <c r="H381" s="45"/>
      <c r="I381" s="45"/>
      <c r="J381" s="45"/>
      <c r="K381" s="46"/>
      <c r="L381" s="46"/>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c r="A382" s="45"/>
      <c r="B382" s="110"/>
      <c r="C382" s="45"/>
      <c r="D382" s="45"/>
      <c r="E382" s="45"/>
      <c r="F382" s="45"/>
      <c r="G382" s="45"/>
      <c r="H382" s="45"/>
      <c r="I382" s="45"/>
      <c r="J382" s="45"/>
      <c r="K382" s="46"/>
      <c r="L382" s="46"/>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c r="A383" s="45"/>
      <c r="B383" s="110"/>
      <c r="C383" s="45"/>
      <c r="D383" s="45"/>
      <c r="E383" s="45"/>
      <c r="F383" s="45"/>
      <c r="G383" s="45"/>
      <c r="H383" s="45"/>
      <c r="I383" s="45"/>
      <c r="J383" s="45"/>
      <c r="K383" s="46"/>
      <c r="L383" s="46"/>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c r="A384" s="45"/>
      <c r="B384" s="110"/>
      <c r="C384" s="45"/>
      <c r="D384" s="45"/>
      <c r="E384" s="45"/>
      <c r="F384" s="45"/>
      <c r="G384" s="45"/>
      <c r="H384" s="45"/>
      <c r="I384" s="45"/>
      <c r="J384" s="45"/>
      <c r="K384" s="46"/>
      <c r="L384" s="46"/>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c r="A385" s="45"/>
      <c r="B385" s="110"/>
      <c r="C385" s="45"/>
      <c r="D385" s="45"/>
      <c r="E385" s="45"/>
      <c r="F385" s="45"/>
      <c r="G385" s="45"/>
      <c r="H385" s="45"/>
      <c r="I385" s="45"/>
      <c r="J385" s="45"/>
      <c r="K385" s="46"/>
      <c r="L385" s="46"/>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c r="A386" s="45"/>
      <c r="B386" s="110"/>
      <c r="C386" s="45"/>
      <c r="D386" s="45"/>
      <c r="E386" s="45"/>
      <c r="F386" s="45"/>
      <c r="G386" s="45"/>
      <c r="H386" s="45"/>
      <c r="I386" s="45"/>
      <c r="J386" s="45"/>
      <c r="K386" s="46"/>
      <c r="L386" s="46"/>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c r="A387" s="45"/>
      <c r="B387" s="110"/>
      <c r="C387" s="45"/>
      <c r="D387" s="45"/>
      <c r="E387" s="45"/>
      <c r="F387" s="45"/>
      <c r="G387" s="45"/>
      <c r="H387" s="45"/>
      <c r="I387" s="45"/>
      <c r="J387" s="45"/>
      <c r="K387" s="46"/>
      <c r="L387" s="46"/>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c r="A388" s="45"/>
      <c r="B388" s="110"/>
      <c r="C388" s="45"/>
      <c r="D388" s="45"/>
      <c r="E388" s="45"/>
      <c r="F388" s="45"/>
      <c r="G388" s="45"/>
      <c r="H388" s="45"/>
      <c r="I388" s="45"/>
      <c r="J388" s="45"/>
      <c r="K388" s="46"/>
      <c r="L388" s="46"/>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c r="A389" s="45"/>
      <c r="B389" s="110"/>
      <c r="C389" s="45"/>
      <c r="D389" s="45"/>
      <c r="E389" s="45"/>
      <c r="F389" s="45"/>
      <c r="G389" s="45"/>
      <c r="H389" s="45"/>
      <c r="I389" s="45"/>
      <c r="J389" s="45"/>
      <c r="K389" s="46"/>
      <c r="L389" s="46"/>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c r="A390" s="45"/>
      <c r="B390" s="110"/>
      <c r="C390" s="45"/>
      <c r="D390" s="45"/>
      <c r="E390" s="45"/>
      <c r="F390" s="45"/>
      <c r="G390" s="45"/>
      <c r="H390" s="45"/>
      <c r="I390" s="45"/>
      <c r="J390" s="45"/>
      <c r="K390" s="46"/>
      <c r="L390" s="46"/>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c r="A391" s="45"/>
      <c r="B391" s="110"/>
      <c r="C391" s="45"/>
      <c r="D391" s="45"/>
      <c r="E391" s="45"/>
      <c r="F391" s="45"/>
      <c r="G391" s="45"/>
      <c r="H391" s="45"/>
      <c r="I391" s="45"/>
      <c r="J391" s="45"/>
      <c r="K391" s="46"/>
      <c r="L391" s="46"/>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c r="A392" s="45"/>
      <c r="B392" s="110"/>
      <c r="C392" s="45"/>
      <c r="D392" s="45"/>
      <c r="E392" s="45"/>
      <c r="F392" s="45"/>
      <c r="G392" s="45"/>
      <c r="H392" s="45"/>
      <c r="I392" s="45"/>
      <c r="J392" s="45"/>
      <c r="K392" s="46"/>
      <c r="L392" s="46"/>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c r="A393" s="45"/>
      <c r="B393" s="110"/>
      <c r="C393" s="45"/>
      <c r="D393" s="45"/>
      <c r="E393" s="45"/>
      <c r="F393" s="45"/>
      <c r="G393" s="45"/>
      <c r="H393" s="45"/>
      <c r="I393" s="45"/>
      <c r="J393" s="45"/>
      <c r="K393" s="46"/>
      <c r="L393" s="46"/>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c r="A394" s="45"/>
      <c r="B394" s="110"/>
      <c r="C394" s="45"/>
      <c r="D394" s="45"/>
      <c r="E394" s="45"/>
      <c r="F394" s="45"/>
      <c r="G394" s="45"/>
      <c r="H394" s="45"/>
      <c r="I394" s="45"/>
      <c r="J394" s="45"/>
      <c r="K394" s="46"/>
      <c r="L394" s="46"/>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c r="A395" s="45"/>
      <c r="B395" s="110"/>
      <c r="C395" s="45"/>
      <c r="D395" s="45"/>
      <c r="E395" s="45"/>
      <c r="F395" s="45"/>
      <c r="G395" s="45"/>
      <c r="H395" s="45"/>
      <c r="I395" s="45"/>
      <c r="J395" s="45"/>
      <c r="K395" s="46"/>
      <c r="L395" s="46"/>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c r="A396" s="45"/>
      <c r="B396" s="110"/>
      <c r="C396" s="45"/>
      <c r="D396" s="45"/>
      <c r="E396" s="45"/>
      <c r="F396" s="45"/>
      <c r="G396" s="45"/>
      <c r="H396" s="45"/>
      <c r="I396" s="45"/>
      <c r="J396" s="45"/>
      <c r="K396" s="46"/>
      <c r="L396" s="46"/>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c r="A397" s="45"/>
      <c r="B397" s="110"/>
      <c r="C397" s="45"/>
      <c r="D397" s="45"/>
      <c r="E397" s="45"/>
      <c r="F397" s="45"/>
      <c r="G397" s="45"/>
      <c r="H397" s="45"/>
      <c r="I397" s="45"/>
      <c r="J397" s="45"/>
      <c r="K397" s="46"/>
      <c r="L397" s="46"/>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c r="A398" s="45"/>
      <c r="B398" s="110"/>
      <c r="C398" s="45"/>
      <c r="D398" s="45"/>
      <c r="E398" s="45"/>
      <c r="F398" s="45"/>
      <c r="G398" s="45"/>
      <c r="H398" s="45"/>
      <c r="I398" s="45"/>
      <c r="J398" s="45"/>
      <c r="K398" s="46"/>
      <c r="L398" s="46"/>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c r="A399" s="45"/>
      <c r="B399" s="110"/>
      <c r="C399" s="45"/>
      <c r="D399" s="45"/>
      <c r="E399" s="45"/>
      <c r="F399" s="45"/>
      <c r="G399" s="45"/>
      <c r="H399" s="45"/>
      <c r="I399" s="45"/>
      <c r="J399" s="45"/>
      <c r="K399" s="46"/>
      <c r="L399" s="46"/>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c r="A400" s="45"/>
      <c r="B400" s="110"/>
      <c r="C400" s="45"/>
      <c r="D400" s="45"/>
      <c r="E400" s="45"/>
      <c r="F400" s="45"/>
      <c r="G400" s="45"/>
      <c r="H400" s="45"/>
      <c r="I400" s="45"/>
      <c r="J400" s="45"/>
      <c r="K400" s="46"/>
      <c r="L400" s="46"/>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c r="A401" s="45"/>
      <c r="B401" s="110"/>
      <c r="C401" s="45"/>
      <c r="D401" s="45"/>
      <c r="E401" s="45"/>
      <c r="F401" s="45"/>
      <c r="G401" s="45"/>
      <c r="H401" s="45"/>
      <c r="I401" s="45"/>
      <c r="J401" s="45"/>
      <c r="K401" s="46"/>
      <c r="L401" s="46"/>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c r="A402" s="45"/>
      <c r="B402" s="110"/>
      <c r="C402" s="45"/>
      <c r="D402" s="45"/>
      <c r="E402" s="45"/>
      <c r="F402" s="45"/>
      <c r="G402" s="45"/>
      <c r="H402" s="45"/>
      <c r="I402" s="45"/>
      <c r="J402" s="45"/>
      <c r="K402" s="46"/>
      <c r="L402" s="46"/>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c r="A403" s="45"/>
      <c r="B403" s="110"/>
      <c r="C403" s="45"/>
      <c r="D403" s="45"/>
      <c r="E403" s="45"/>
      <c r="F403" s="45"/>
      <c r="G403" s="45"/>
      <c r="H403" s="45"/>
      <c r="I403" s="45"/>
      <c r="J403" s="45"/>
      <c r="K403" s="46"/>
      <c r="L403" s="46"/>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c r="A404" s="45"/>
      <c r="B404" s="110"/>
      <c r="C404" s="45"/>
      <c r="D404" s="45"/>
      <c r="E404" s="45"/>
      <c r="F404" s="45"/>
      <c r="G404" s="45"/>
      <c r="H404" s="45"/>
      <c r="I404" s="45"/>
      <c r="J404" s="45"/>
      <c r="K404" s="46"/>
      <c r="L404" s="46"/>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c r="A405" s="45"/>
      <c r="B405" s="110"/>
      <c r="C405" s="45"/>
      <c r="D405" s="45"/>
      <c r="E405" s="45"/>
      <c r="F405" s="45"/>
      <c r="G405" s="45"/>
      <c r="H405" s="45"/>
      <c r="I405" s="45"/>
      <c r="J405" s="45"/>
      <c r="K405" s="46"/>
      <c r="L405" s="46"/>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c r="A406" s="45"/>
      <c r="B406" s="110"/>
      <c r="C406" s="45"/>
      <c r="D406" s="45"/>
      <c r="E406" s="45"/>
      <c r="F406" s="45"/>
      <c r="G406" s="45"/>
      <c r="H406" s="45"/>
      <c r="I406" s="45"/>
      <c r="J406" s="45"/>
      <c r="K406" s="46"/>
      <c r="L406" s="46"/>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c r="A407" s="45"/>
      <c r="B407" s="110"/>
      <c r="C407" s="45"/>
      <c r="D407" s="45"/>
      <c r="E407" s="45"/>
      <c r="F407" s="45"/>
      <c r="G407" s="45"/>
      <c r="H407" s="45"/>
      <c r="I407" s="45"/>
      <c r="J407" s="45"/>
      <c r="K407" s="46"/>
      <c r="L407" s="46"/>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c r="A408" s="45"/>
      <c r="B408" s="110"/>
      <c r="C408" s="45"/>
      <c r="D408" s="45"/>
      <c r="E408" s="45"/>
      <c r="F408" s="45"/>
      <c r="G408" s="45"/>
      <c r="H408" s="45"/>
      <c r="I408" s="45"/>
      <c r="J408" s="45"/>
      <c r="K408" s="46"/>
      <c r="L408" s="46"/>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c r="A409" s="45"/>
      <c r="B409" s="110"/>
      <c r="C409" s="45"/>
      <c r="D409" s="45"/>
      <c r="E409" s="45"/>
      <c r="F409" s="45"/>
      <c r="G409" s="45"/>
      <c r="H409" s="45"/>
      <c r="I409" s="45"/>
      <c r="J409" s="45"/>
      <c r="K409" s="46"/>
      <c r="L409" s="46"/>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c r="A410" s="45"/>
      <c r="B410" s="110"/>
      <c r="C410" s="45"/>
      <c r="D410" s="45"/>
      <c r="E410" s="45"/>
      <c r="F410" s="45"/>
      <c r="G410" s="45"/>
      <c r="H410" s="45"/>
      <c r="I410" s="45"/>
      <c r="J410" s="45"/>
      <c r="K410" s="46"/>
      <c r="L410" s="46"/>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c r="A411" s="45"/>
      <c r="B411" s="110"/>
      <c r="C411" s="45"/>
      <c r="D411" s="45"/>
      <c r="E411" s="45"/>
      <c r="F411" s="45"/>
      <c r="G411" s="45"/>
      <c r="H411" s="45"/>
      <c r="I411" s="45"/>
      <c r="J411" s="45"/>
      <c r="K411" s="46"/>
      <c r="L411" s="46"/>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c r="A412" s="45"/>
      <c r="B412" s="110"/>
      <c r="C412" s="45"/>
      <c r="D412" s="45"/>
      <c r="E412" s="45"/>
      <c r="F412" s="45"/>
      <c r="G412" s="45"/>
      <c r="H412" s="45"/>
      <c r="I412" s="45"/>
      <c r="J412" s="45"/>
      <c r="K412" s="46"/>
      <c r="L412" s="46"/>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c r="A413" s="45"/>
      <c r="B413" s="110"/>
      <c r="C413" s="45"/>
      <c r="D413" s="45"/>
      <c r="E413" s="45"/>
      <c r="F413" s="45"/>
      <c r="G413" s="45"/>
      <c r="H413" s="45"/>
      <c r="I413" s="45"/>
      <c r="J413" s="45"/>
      <c r="K413" s="46"/>
      <c r="L413" s="46"/>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c r="A414" s="45"/>
      <c r="B414" s="110"/>
      <c r="C414" s="45"/>
      <c r="D414" s="45"/>
      <c r="E414" s="45"/>
      <c r="F414" s="45"/>
      <c r="G414" s="45"/>
      <c r="H414" s="45"/>
      <c r="I414" s="45"/>
      <c r="J414" s="45"/>
      <c r="K414" s="46"/>
      <c r="L414" s="46"/>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c r="A415" s="45"/>
      <c r="B415" s="110"/>
      <c r="C415" s="45"/>
      <c r="D415" s="45"/>
      <c r="E415" s="45"/>
      <c r="F415" s="45"/>
      <c r="G415" s="45"/>
      <c r="H415" s="45"/>
      <c r="I415" s="45"/>
      <c r="J415" s="45"/>
      <c r="K415" s="46"/>
      <c r="L415" s="46"/>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c r="A416" s="45"/>
      <c r="B416" s="110"/>
      <c r="C416" s="45"/>
      <c r="D416" s="45"/>
      <c r="E416" s="45"/>
      <c r="F416" s="45"/>
      <c r="G416" s="45"/>
      <c r="H416" s="45"/>
      <c r="I416" s="45"/>
      <c r="J416" s="45"/>
      <c r="K416" s="46"/>
      <c r="L416" s="46"/>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c r="A417" s="45"/>
      <c r="B417" s="110"/>
      <c r="C417" s="45"/>
      <c r="D417" s="45"/>
      <c r="E417" s="45"/>
      <c r="F417" s="45"/>
      <c r="G417" s="45"/>
      <c r="H417" s="45"/>
      <c r="I417" s="45"/>
      <c r="J417" s="45"/>
      <c r="K417" s="46"/>
      <c r="L417" s="46"/>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c r="A418" s="45"/>
      <c r="B418" s="110"/>
      <c r="C418" s="45"/>
      <c r="D418" s="45"/>
      <c r="E418" s="45"/>
      <c r="F418" s="45"/>
      <c r="G418" s="45"/>
      <c r="H418" s="45"/>
      <c r="I418" s="45"/>
      <c r="J418" s="45"/>
      <c r="K418" s="46"/>
      <c r="L418" s="46"/>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c r="A419" s="45"/>
      <c r="B419" s="110"/>
      <c r="C419" s="45"/>
      <c r="D419" s="45"/>
      <c r="E419" s="45"/>
      <c r="F419" s="45"/>
      <c r="G419" s="45"/>
      <c r="H419" s="45"/>
      <c r="I419" s="45"/>
      <c r="J419" s="45"/>
      <c r="K419" s="46"/>
      <c r="L419" s="46"/>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c r="A420" s="45"/>
      <c r="B420" s="110"/>
      <c r="C420" s="45"/>
      <c r="D420" s="45"/>
      <c r="E420" s="45"/>
      <c r="F420" s="45"/>
      <c r="G420" s="45"/>
      <c r="H420" s="45"/>
      <c r="I420" s="45"/>
      <c r="J420" s="45"/>
      <c r="K420" s="46"/>
      <c r="L420" s="46"/>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c r="A421" s="45"/>
      <c r="B421" s="110"/>
      <c r="C421" s="45"/>
      <c r="D421" s="45"/>
      <c r="E421" s="45"/>
      <c r="F421" s="45"/>
      <c r="G421" s="45"/>
      <c r="H421" s="45"/>
      <c r="I421" s="45"/>
      <c r="J421" s="45"/>
      <c r="K421" s="46"/>
      <c r="L421" s="46"/>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c r="A422" s="45"/>
      <c r="B422" s="110"/>
      <c r="C422" s="45"/>
      <c r="D422" s="45"/>
      <c r="E422" s="45"/>
      <c r="F422" s="45"/>
      <c r="G422" s="45"/>
      <c r="H422" s="45"/>
      <c r="I422" s="45"/>
      <c r="J422" s="45"/>
      <c r="K422" s="46"/>
      <c r="L422" s="46"/>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c r="A423" s="45"/>
      <c r="B423" s="110"/>
      <c r="C423" s="45"/>
      <c r="D423" s="45"/>
      <c r="E423" s="45"/>
      <c r="F423" s="45"/>
      <c r="G423" s="45"/>
      <c r="H423" s="45"/>
      <c r="I423" s="45"/>
      <c r="J423" s="45"/>
      <c r="K423" s="46"/>
      <c r="L423" s="46"/>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c r="A424" s="45"/>
      <c r="B424" s="110"/>
      <c r="C424" s="45"/>
      <c r="D424" s="45"/>
      <c r="E424" s="45"/>
      <c r="F424" s="45"/>
      <c r="G424" s="45"/>
      <c r="H424" s="45"/>
      <c r="I424" s="45"/>
      <c r="J424" s="45"/>
      <c r="K424" s="46"/>
      <c r="L424" s="46"/>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c r="A425" s="45"/>
      <c r="B425" s="110"/>
      <c r="C425" s="45"/>
      <c r="D425" s="45"/>
      <c r="E425" s="45"/>
      <c r="F425" s="45"/>
      <c r="G425" s="45"/>
      <c r="H425" s="45"/>
      <c r="I425" s="45"/>
      <c r="J425" s="45"/>
      <c r="K425" s="46"/>
      <c r="L425" s="46"/>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c r="A426" s="45"/>
      <c r="B426" s="110"/>
      <c r="C426" s="45"/>
      <c r="D426" s="45"/>
      <c r="E426" s="45"/>
      <c r="F426" s="45"/>
      <c r="G426" s="45"/>
      <c r="H426" s="45"/>
      <c r="I426" s="45"/>
      <c r="J426" s="45"/>
      <c r="K426" s="46"/>
      <c r="L426" s="46"/>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c r="A427" s="45"/>
      <c r="B427" s="110"/>
      <c r="C427" s="45"/>
      <c r="D427" s="45"/>
      <c r="E427" s="45"/>
      <c r="F427" s="45"/>
      <c r="G427" s="45"/>
      <c r="H427" s="45"/>
      <c r="I427" s="45"/>
      <c r="J427" s="45"/>
      <c r="K427" s="46"/>
      <c r="L427" s="46"/>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c r="A428" s="45"/>
      <c r="B428" s="110"/>
      <c r="C428" s="45"/>
      <c r="D428" s="45"/>
      <c r="E428" s="45"/>
      <c r="F428" s="45"/>
      <c r="G428" s="45"/>
      <c r="H428" s="45"/>
      <c r="I428" s="45"/>
      <c r="J428" s="45"/>
      <c r="K428" s="46"/>
      <c r="L428" s="46"/>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c r="A429" s="45"/>
      <c r="B429" s="110"/>
      <c r="C429" s="45"/>
      <c r="D429" s="45"/>
      <c r="E429" s="45"/>
      <c r="F429" s="45"/>
      <c r="G429" s="45"/>
      <c r="H429" s="45"/>
      <c r="I429" s="45"/>
      <c r="J429" s="45"/>
      <c r="K429" s="46"/>
      <c r="L429" s="46"/>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c r="A430" s="45"/>
      <c r="B430" s="110"/>
      <c r="C430" s="45"/>
      <c r="D430" s="45"/>
      <c r="E430" s="45"/>
      <c r="F430" s="45"/>
      <c r="G430" s="45"/>
      <c r="H430" s="45"/>
      <c r="I430" s="45"/>
      <c r="J430" s="45"/>
      <c r="K430" s="46"/>
      <c r="L430" s="46"/>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c r="A431" s="45"/>
      <c r="B431" s="110"/>
      <c r="C431" s="45"/>
      <c r="D431" s="45"/>
      <c r="E431" s="45"/>
      <c r="F431" s="45"/>
      <c r="G431" s="45"/>
      <c r="H431" s="45"/>
      <c r="I431" s="45"/>
      <c r="J431" s="45"/>
      <c r="K431" s="46"/>
      <c r="L431" s="46"/>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c r="A432" s="45"/>
      <c r="B432" s="110"/>
      <c r="C432" s="45"/>
      <c r="D432" s="45"/>
      <c r="E432" s="45"/>
      <c r="F432" s="45"/>
      <c r="G432" s="45"/>
      <c r="H432" s="45"/>
      <c r="I432" s="45"/>
      <c r="J432" s="45"/>
      <c r="K432" s="46"/>
      <c r="L432" s="46"/>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c r="A433" s="45"/>
      <c r="B433" s="110"/>
      <c r="C433" s="45"/>
      <c r="D433" s="45"/>
      <c r="E433" s="45"/>
      <c r="F433" s="45"/>
      <c r="G433" s="45"/>
      <c r="H433" s="45"/>
      <c r="I433" s="45"/>
      <c r="J433" s="45"/>
      <c r="K433" s="46"/>
      <c r="L433" s="46"/>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c r="A434" s="45"/>
      <c r="B434" s="110"/>
      <c r="C434" s="45"/>
      <c r="D434" s="45"/>
      <c r="E434" s="45"/>
      <c r="F434" s="45"/>
      <c r="G434" s="45"/>
      <c r="H434" s="45"/>
      <c r="I434" s="45"/>
      <c r="J434" s="45"/>
      <c r="K434" s="46"/>
      <c r="L434" s="46"/>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c r="A435" s="45"/>
      <c r="B435" s="110"/>
      <c r="C435" s="45"/>
      <c r="D435" s="45"/>
      <c r="E435" s="45"/>
      <c r="F435" s="45"/>
      <c r="G435" s="45"/>
      <c r="H435" s="45"/>
      <c r="I435" s="45"/>
      <c r="J435" s="45"/>
      <c r="K435" s="46"/>
      <c r="L435" s="46"/>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c r="A436" s="45"/>
      <c r="B436" s="110"/>
      <c r="C436" s="45"/>
      <c r="D436" s="45"/>
      <c r="E436" s="45"/>
      <c r="F436" s="45"/>
      <c r="G436" s="45"/>
      <c r="H436" s="45"/>
      <c r="I436" s="45"/>
      <c r="J436" s="45"/>
      <c r="K436" s="46"/>
      <c r="L436" s="46"/>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c r="A437" s="45"/>
      <c r="B437" s="110"/>
      <c r="C437" s="45"/>
      <c r="D437" s="45"/>
      <c r="E437" s="45"/>
      <c r="F437" s="45"/>
      <c r="G437" s="45"/>
      <c r="H437" s="45"/>
      <c r="I437" s="45"/>
      <c r="J437" s="45"/>
      <c r="K437" s="46"/>
      <c r="L437" s="46"/>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c r="A438" s="45"/>
      <c r="B438" s="110"/>
      <c r="C438" s="45"/>
      <c r="D438" s="45"/>
      <c r="E438" s="45"/>
      <c r="F438" s="45"/>
      <c r="G438" s="45"/>
      <c r="H438" s="45"/>
      <c r="I438" s="45"/>
      <c r="J438" s="45"/>
      <c r="K438" s="46"/>
      <c r="L438" s="46"/>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c r="A439" s="45"/>
      <c r="B439" s="110"/>
      <c r="C439" s="45"/>
      <c r="D439" s="45"/>
      <c r="E439" s="45"/>
      <c r="F439" s="45"/>
      <c r="G439" s="45"/>
      <c r="H439" s="45"/>
      <c r="I439" s="45"/>
      <c r="J439" s="45"/>
      <c r="K439" s="46"/>
      <c r="L439" s="46"/>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c r="A440" s="45"/>
      <c r="B440" s="110"/>
      <c r="C440" s="45"/>
      <c r="D440" s="45"/>
      <c r="E440" s="45"/>
      <c r="F440" s="45"/>
      <c r="G440" s="45"/>
      <c r="H440" s="45"/>
      <c r="I440" s="45"/>
      <c r="J440" s="45"/>
      <c r="K440" s="46"/>
      <c r="L440" s="46"/>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c r="A441" s="45"/>
      <c r="B441" s="110"/>
      <c r="C441" s="45"/>
      <c r="D441" s="45"/>
      <c r="E441" s="45"/>
      <c r="F441" s="45"/>
      <c r="G441" s="45"/>
      <c r="H441" s="45"/>
      <c r="I441" s="45"/>
      <c r="J441" s="45"/>
      <c r="K441" s="46"/>
      <c r="L441" s="46"/>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c r="A442" s="45"/>
      <c r="B442" s="110"/>
      <c r="C442" s="45"/>
      <c r="D442" s="45"/>
      <c r="E442" s="45"/>
      <c r="F442" s="45"/>
      <c r="G442" s="45"/>
      <c r="H442" s="45"/>
      <c r="I442" s="45"/>
      <c r="J442" s="45"/>
      <c r="K442" s="46"/>
      <c r="L442" s="46"/>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c r="A443" s="45"/>
      <c r="B443" s="110"/>
      <c r="C443" s="45"/>
      <c r="D443" s="45"/>
      <c r="E443" s="45"/>
      <c r="F443" s="45"/>
      <c r="G443" s="45"/>
      <c r="H443" s="45"/>
      <c r="I443" s="45"/>
      <c r="J443" s="45"/>
      <c r="K443" s="46"/>
      <c r="L443" s="46"/>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c r="A444" s="45"/>
      <c r="B444" s="110"/>
      <c r="C444" s="45"/>
      <c r="D444" s="45"/>
      <c r="E444" s="45"/>
      <c r="F444" s="45"/>
      <c r="G444" s="45"/>
      <c r="H444" s="45"/>
      <c r="I444" s="45"/>
      <c r="J444" s="45"/>
      <c r="K444" s="46"/>
      <c r="L444" s="46"/>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c r="A445" s="45"/>
      <c r="B445" s="110"/>
      <c r="C445" s="45"/>
      <c r="D445" s="45"/>
      <c r="E445" s="45"/>
      <c r="F445" s="45"/>
      <c r="G445" s="45"/>
      <c r="H445" s="45"/>
      <c r="I445" s="45"/>
      <c r="J445" s="45"/>
      <c r="K445" s="46"/>
      <c r="L445" s="46"/>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c r="A446" s="45"/>
      <c r="B446" s="110"/>
      <c r="C446" s="45"/>
      <c r="D446" s="45"/>
      <c r="E446" s="45"/>
      <c r="F446" s="45"/>
      <c r="G446" s="45"/>
      <c r="H446" s="45"/>
      <c r="I446" s="45"/>
      <c r="J446" s="45"/>
      <c r="K446" s="46"/>
      <c r="L446" s="46"/>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c r="A447" s="45"/>
      <c r="B447" s="110"/>
      <c r="C447" s="45"/>
      <c r="D447" s="45"/>
      <c r="E447" s="45"/>
      <c r="F447" s="45"/>
      <c r="G447" s="45"/>
      <c r="H447" s="45"/>
      <c r="I447" s="45"/>
      <c r="J447" s="45"/>
      <c r="K447" s="46"/>
      <c r="L447" s="46"/>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c r="A448" s="45"/>
      <c r="B448" s="110"/>
      <c r="C448" s="45"/>
      <c r="D448" s="45"/>
      <c r="E448" s="45"/>
      <c r="F448" s="45"/>
      <c r="G448" s="45"/>
      <c r="H448" s="45"/>
      <c r="I448" s="45"/>
      <c r="J448" s="45"/>
      <c r="K448" s="46"/>
      <c r="L448" s="46"/>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c r="A449" s="45"/>
      <c r="B449" s="110"/>
      <c r="C449" s="45"/>
      <c r="D449" s="45"/>
      <c r="E449" s="45"/>
      <c r="F449" s="45"/>
      <c r="G449" s="45"/>
      <c r="H449" s="45"/>
      <c r="I449" s="45"/>
      <c r="J449" s="45"/>
      <c r="K449" s="46"/>
      <c r="L449" s="46"/>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c r="A450" s="45"/>
      <c r="B450" s="110"/>
      <c r="C450" s="45"/>
      <c r="D450" s="45"/>
      <c r="E450" s="45"/>
      <c r="F450" s="45"/>
      <c r="G450" s="45"/>
      <c r="H450" s="45"/>
      <c r="I450" s="45"/>
      <c r="J450" s="45"/>
      <c r="K450" s="46"/>
      <c r="L450" s="46"/>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c r="A451" s="45"/>
      <c r="B451" s="110"/>
      <c r="C451" s="45"/>
      <c r="D451" s="45"/>
      <c r="E451" s="45"/>
      <c r="F451" s="45"/>
      <c r="G451" s="45"/>
      <c r="H451" s="45"/>
      <c r="I451" s="45"/>
      <c r="J451" s="45"/>
      <c r="K451" s="46"/>
      <c r="L451" s="46"/>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c r="A452" s="45"/>
      <c r="B452" s="110"/>
      <c r="C452" s="45"/>
      <c r="D452" s="45"/>
      <c r="E452" s="45"/>
      <c r="F452" s="45"/>
      <c r="G452" s="45"/>
      <c r="H452" s="45"/>
      <c r="I452" s="45"/>
      <c r="J452" s="45"/>
      <c r="K452" s="46"/>
      <c r="L452" s="46"/>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c r="A453" s="45"/>
      <c r="B453" s="110"/>
      <c r="C453" s="45"/>
      <c r="D453" s="45"/>
      <c r="E453" s="45"/>
      <c r="F453" s="45"/>
      <c r="G453" s="45"/>
      <c r="H453" s="45"/>
      <c r="I453" s="45"/>
      <c r="J453" s="45"/>
      <c r="K453" s="46"/>
      <c r="L453" s="46"/>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c r="A454" s="45"/>
      <c r="B454" s="110"/>
      <c r="C454" s="45"/>
      <c r="D454" s="45"/>
      <c r="E454" s="45"/>
      <c r="F454" s="45"/>
      <c r="G454" s="45"/>
      <c r="H454" s="45"/>
      <c r="I454" s="45"/>
      <c r="J454" s="45"/>
      <c r="K454" s="46"/>
      <c r="L454" s="46"/>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c r="A455" s="45"/>
      <c r="B455" s="110"/>
      <c r="C455" s="45"/>
      <c r="D455" s="45"/>
      <c r="E455" s="45"/>
      <c r="F455" s="45"/>
      <c r="G455" s="45"/>
      <c r="H455" s="45"/>
      <c r="I455" s="45"/>
      <c r="J455" s="45"/>
      <c r="K455" s="46"/>
      <c r="L455" s="46"/>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c r="A456" s="45"/>
      <c r="B456" s="110"/>
      <c r="C456" s="45"/>
      <c r="D456" s="45"/>
      <c r="E456" s="45"/>
      <c r="F456" s="45"/>
      <c r="G456" s="45"/>
      <c r="H456" s="45"/>
      <c r="I456" s="45"/>
      <c r="J456" s="45"/>
      <c r="K456" s="46"/>
      <c r="L456" s="46"/>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c r="A457" s="45"/>
      <c r="B457" s="110"/>
      <c r="C457" s="45"/>
      <c r="D457" s="45"/>
      <c r="E457" s="45"/>
      <c r="F457" s="45"/>
      <c r="G457" s="45"/>
      <c r="H457" s="45"/>
      <c r="I457" s="45"/>
      <c r="J457" s="45"/>
      <c r="K457" s="46"/>
      <c r="L457" s="46"/>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c r="A458" s="45"/>
      <c r="B458" s="110"/>
      <c r="C458" s="45"/>
      <c r="D458" s="45"/>
      <c r="E458" s="45"/>
      <c r="F458" s="45"/>
      <c r="G458" s="45"/>
      <c r="H458" s="45"/>
      <c r="I458" s="45"/>
      <c r="J458" s="45"/>
      <c r="K458" s="46"/>
      <c r="L458" s="4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c r="A459" s="45"/>
      <c r="B459" s="110"/>
      <c r="C459" s="45"/>
      <c r="D459" s="45"/>
      <c r="E459" s="45"/>
      <c r="F459" s="45"/>
      <c r="G459" s="45"/>
      <c r="H459" s="45"/>
      <c r="I459" s="45"/>
      <c r="J459" s="45"/>
      <c r="K459" s="46"/>
      <c r="L459" s="4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c r="A460" s="45"/>
      <c r="B460" s="110"/>
      <c r="C460" s="45"/>
      <c r="D460" s="45"/>
      <c r="E460" s="45"/>
      <c r="F460" s="45"/>
      <c r="G460" s="45"/>
      <c r="H460" s="45"/>
      <c r="I460" s="45"/>
      <c r="J460" s="45"/>
      <c r="K460" s="46"/>
      <c r="L460" s="4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c r="A461" s="45"/>
      <c r="B461" s="110"/>
      <c r="C461" s="45"/>
      <c r="D461" s="45"/>
      <c r="E461" s="45"/>
      <c r="F461" s="45"/>
      <c r="G461" s="45"/>
      <c r="H461" s="45"/>
      <c r="I461" s="45"/>
      <c r="J461" s="45"/>
      <c r="K461" s="46"/>
      <c r="L461" s="4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c r="A462" s="45"/>
      <c r="B462" s="110"/>
      <c r="C462" s="45"/>
      <c r="D462" s="45"/>
      <c r="E462" s="45"/>
      <c r="F462" s="45"/>
      <c r="G462" s="45"/>
      <c r="H462" s="45"/>
      <c r="I462" s="45"/>
      <c r="J462" s="45"/>
      <c r="K462" s="46"/>
      <c r="L462" s="46"/>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c r="A463" s="45"/>
      <c r="B463" s="110"/>
      <c r="C463" s="45"/>
      <c r="D463" s="45"/>
      <c r="E463" s="45"/>
      <c r="F463" s="45"/>
      <c r="G463" s="45"/>
      <c r="H463" s="45"/>
      <c r="I463" s="45"/>
      <c r="J463" s="45"/>
      <c r="K463" s="46"/>
      <c r="L463" s="46"/>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c r="A464" s="45"/>
      <c r="B464" s="110"/>
      <c r="C464" s="45"/>
      <c r="D464" s="45"/>
      <c r="E464" s="45"/>
      <c r="F464" s="45"/>
      <c r="G464" s="45"/>
      <c r="H464" s="45"/>
      <c r="I464" s="45"/>
      <c r="J464" s="45"/>
      <c r="K464" s="46"/>
      <c r="L464" s="46"/>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c r="A465" s="45"/>
      <c r="B465" s="110"/>
      <c r="C465" s="45"/>
      <c r="D465" s="45"/>
      <c r="E465" s="45"/>
      <c r="F465" s="45"/>
      <c r="G465" s="45"/>
      <c r="H465" s="45"/>
      <c r="I465" s="45"/>
      <c r="J465" s="45"/>
      <c r="K465" s="46"/>
      <c r="L465" s="46"/>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c r="A466" s="45"/>
      <c r="B466" s="110"/>
      <c r="C466" s="45"/>
      <c r="D466" s="45"/>
      <c r="E466" s="45"/>
      <c r="F466" s="45"/>
      <c r="G466" s="45"/>
      <c r="H466" s="45"/>
      <c r="I466" s="45"/>
      <c r="J466" s="45"/>
      <c r="K466" s="46"/>
      <c r="L466" s="46"/>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c r="A467" s="45"/>
      <c r="B467" s="110"/>
      <c r="C467" s="45"/>
      <c r="D467" s="45"/>
      <c r="E467" s="45"/>
      <c r="F467" s="45"/>
      <c r="G467" s="45"/>
      <c r="H467" s="45"/>
      <c r="I467" s="45"/>
      <c r="J467" s="45"/>
      <c r="K467" s="46"/>
      <c r="L467" s="46"/>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c r="A468" s="45"/>
      <c r="B468" s="110"/>
      <c r="C468" s="45"/>
      <c r="D468" s="45"/>
      <c r="E468" s="45"/>
      <c r="F468" s="45"/>
      <c r="G468" s="45"/>
      <c r="H468" s="45"/>
      <c r="I468" s="45"/>
      <c r="J468" s="45"/>
      <c r="K468" s="46"/>
      <c r="L468" s="46"/>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c r="A469" s="45"/>
      <c r="B469" s="110"/>
      <c r="C469" s="45"/>
      <c r="D469" s="45"/>
      <c r="E469" s="45"/>
      <c r="F469" s="45"/>
      <c r="G469" s="45"/>
      <c r="H469" s="45"/>
      <c r="I469" s="45"/>
      <c r="J469" s="45"/>
      <c r="K469" s="46"/>
      <c r="L469" s="46"/>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c r="A470" s="45"/>
      <c r="B470" s="110"/>
      <c r="C470" s="45"/>
      <c r="D470" s="45"/>
      <c r="E470" s="45"/>
      <c r="F470" s="45"/>
      <c r="G470" s="45"/>
      <c r="H470" s="45"/>
      <c r="I470" s="45"/>
      <c r="J470" s="45"/>
      <c r="K470" s="46"/>
      <c r="L470" s="46"/>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c r="A471" s="45"/>
      <c r="B471" s="110"/>
      <c r="C471" s="45"/>
      <c r="D471" s="45"/>
      <c r="E471" s="45"/>
      <c r="F471" s="45"/>
      <c r="G471" s="45"/>
      <c r="H471" s="45"/>
      <c r="I471" s="45"/>
      <c r="J471" s="45"/>
      <c r="K471" s="46"/>
      <c r="L471" s="46"/>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c r="A472" s="45"/>
      <c r="B472" s="110"/>
      <c r="C472" s="45"/>
      <c r="D472" s="45"/>
      <c r="E472" s="45"/>
      <c r="F472" s="45"/>
      <c r="G472" s="45"/>
      <c r="H472" s="45"/>
      <c r="I472" s="45"/>
      <c r="J472" s="45"/>
      <c r="K472" s="46"/>
      <c r="L472" s="46"/>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c r="A473" s="45"/>
      <c r="B473" s="110"/>
      <c r="C473" s="45"/>
      <c r="D473" s="45"/>
      <c r="E473" s="45"/>
      <c r="F473" s="45"/>
      <c r="G473" s="45"/>
      <c r="H473" s="45"/>
      <c r="I473" s="45"/>
      <c r="J473" s="45"/>
      <c r="K473" s="46"/>
      <c r="L473" s="46"/>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c r="A474" s="45"/>
      <c r="B474" s="110"/>
      <c r="C474" s="45"/>
      <c r="D474" s="45"/>
      <c r="E474" s="45"/>
      <c r="F474" s="45"/>
      <c r="G474" s="45"/>
      <c r="H474" s="45"/>
      <c r="I474" s="45"/>
      <c r="J474" s="45"/>
      <c r="K474" s="46"/>
      <c r="L474" s="46"/>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c r="A475" s="45"/>
      <c r="B475" s="110"/>
      <c r="C475" s="45"/>
      <c r="D475" s="45"/>
      <c r="E475" s="45"/>
      <c r="F475" s="45"/>
      <c r="G475" s="45"/>
      <c r="H475" s="45"/>
      <c r="I475" s="45"/>
      <c r="J475" s="45"/>
      <c r="K475" s="46"/>
      <c r="L475" s="46"/>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c r="A476" s="45"/>
      <c r="B476" s="110"/>
      <c r="C476" s="45"/>
      <c r="D476" s="45"/>
      <c r="E476" s="45"/>
      <c r="F476" s="45"/>
      <c r="G476" s="45"/>
      <c r="H476" s="45"/>
      <c r="I476" s="45"/>
      <c r="J476" s="45"/>
      <c r="K476" s="46"/>
      <c r="L476" s="46"/>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c r="A477" s="45"/>
      <c r="B477" s="110"/>
      <c r="C477" s="45"/>
      <c r="D477" s="45"/>
      <c r="E477" s="45"/>
      <c r="F477" s="45"/>
      <c r="G477" s="45"/>
      <c r="H477" s="45"/>
      <c r="I477" s="45"/>
      <c r="J477" s="45"/>
      <c r="K477" s="46"/>
      <c r="L477" s="46"/>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c r="A478" s="45"/>
      <c r="B478" s="110"/>
      <c r="C478" s="45"/>
      <c r="D478" s="45"/>
      <c r="E478" s="45"/>
      <c r="F478" s="45"/>
      <c r="G478" s="45"/>
      <c r="H478" s="45"/>
      <c r="I478" s="45"/>
      <c r="J478" s="45"/>
      <c r="K478" s="46"/>
      <c r="L478" s="46"/>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c r="A479" s="45"/>
      <c r="B479" s="110"/>
      <c r="C479" s="45"/>
      <c r="D479" s="45"/>
      <c r="E479" s="45"/>
      <c r="F479" s="45"/>
      <c r="G479" s="45"/>
      <c r="H479" s="45"/>
      <c r="I479" s="45"/>
      <c r="J479" s="45"/>
      <c r="K479" s="46"/>
      <c r="L479" s="46"/>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c r="A480" s="45"/>
      <c r="B480" s="110"/>
      <c r="C480" s="45"/>
      <c r="D480" s="45"/>
      <c r="E480" s="45"/>
      <c r="F480" s="45"/>
      <c r="G480" s="45"/>
      <c r="H480" s="45"/>
      <c r="I480" s="45"/>
      <c r="J480" s="45"/>
      <c r="K480" s="46"/>
      <c r="L480" s="46"/>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c r="A481" s="45"/>
      <c r="B481" s="110"/>
      <c r="C481" s="45"/>
      <c r="D481" s="45"/>
      <c r="E481" s="45"/>
      <c r="F481" s="45"/>
      <c r="G481" s="45"/>
      <c r="H481" s="45"/>
      <c r="I481" s="45"/>
      <c r="J481" s="45"/>
      <c r="K481" s="46"/>
      <c r="L481" s="46"/>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c r="A482" s="45"/>
      <c r="B482" s="110"/>
      <c r="C482" s="45"/>
      <c r="D482" s="45"/>
      <c r="E482" s="45"/>
      <c r="F482" s="45"/>
      <c r="G482" s="45"/>
      <c r="H482" s="45"/>
      <c r="I482" s="45"/>
      <c r="J482" s="45"/>
      <c r="K482" s="46"/>
      <c r="L482" s="46"/>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c r="A483" s="45"/>
      <c r="B483" s="110"/>
      <c r="C483" s="45"/>
      <c r="D483" s="45"/>
      <c r="E483" s="45"/>
      <c r="F483" s="45"/>
      <c r="G483" s="45"/>
      <c r="H483" s="45"/>
      <c r="I483" s="45"/>
      <c r="J483" s="45"/>
      <c r="K483" s="46"/>
      <c r="L483" s="46"/>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c r="A484" s="45"/>
      <c r="B484" s="110"/>
      <c r="C484" s="45"/>
      <c r="D484" s="45"/>
      <c r="E484" s="45"/>
      <c r="F484" s="45"/>
      <c r="G484" s="45"/>
      <c r="H484" s="45"/>
      <c r="I484" s="45"/>
      <c r="J484" s="45"/>
      <c r="K484" s="46"/>
      <c r="L484" s="46"/>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c r="A485" s="45"/>
      <c r="B485" s="110"/>
      <c r="C485" s="45"/>
      <c r="D485" s="45"/>
      <c r="E485" s="45"/>
      <c r="F485" s="45"/>
      <c r="G485" s="45"/>
      <c r="H485" s="45"/>
      <c r="I485" s="45"/>
      <c r="J485" s="45"/>
      <c r="K485" s="46"/>
      <c r="L485" s="46"/>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c r="A486" s="45"/>
      <c r="B486" s="110"/>
      <c r="C486" s="45"/>
      <c r="D486" s="45"/>
      <c r="E486" s="45"/>
      <c r="F486" s="45"/>
      <c r="G486" s="45"/>
      <c r="H486" s="45"/>
      <c r="I486" s="45"/>
      <c r="J486" s="45"/>
      <c r="K486" s="46"/>
      <c r="L486" s="46"/>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c r="A487" s="45"/>
      <c r="B487" s="110"/>
      <c r="C487" s="45"/>
      <c r="D487" s="45"/>
      <c r="E487" s="45"/>
      <c r="F487" s="45"/>
      <c r="G487" s="45"/>
      <c r="H487" s="45"/>
      <c r="I487" s="45"/>
      <c r="J487" s="45"/>
      <c r="K487" s="46"/>
      <c r="L487" s="46"/>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c r="A488" s="45"/>
      <c r="B488" s="110"/>
      <c r="C488" s="45"/>
      <c r="D488" s="45"/>
      <c r="E488" s="45"/>
      <c r="F488" s="45"/>
      <c r="G488" s="45"/>
      <c r="H488" s="45"/>
      <c r="I488" s="45"/>
      <c r="J488" s="45"/>
      <c r="K488" s="46"/>
      <c r="L488" s="46"/>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c r="A489" s="45"/>
      <c r="B489" s="110"/>
      <c r="C489" s="45"/>
      <c r="D489" s="45"/>
      <c r="E489" s="45"/>
      <c r="F489" s="45"/>
      <c r="G489" s="45"/>
      <c r="H489" s="45"/>
      <c r="I489" s="45"/>
      <c r="J489" s="45"/>
      <c r="K489" s="46"/>
      <c r="L489" s="46"/>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c r="A490" s="45"/>
      <c r="B490" s="110"/>
      <c r="C490" s="45"/>
      <c r="D490" s="45"/>
      <c r="E490" s="45"/>
      <c r="F490" s="45"/>
      <c r="G490" s="45"/>
      <c r="H490" s="45"/>
      <c r="I490" s="45"/>
      <c r="J490" s="45"/>
      <c r="K490" s="46"/>
      <c r="L490" s="46"/>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c r="A491" s="45"/>
      <c r="B491" s="110"/>
      <c r="C491" s="45"/>
      <c r="D491" s="45"/>
      <c r="E491" s="45"/>
      <c r="F491" s="45"/>
      <c r="G491" s="45"/>
      <c r="H491" s="45"/>
      <c r="I491" s="45"/>
      <c r="J491" s="45"/>
      <c r="K491" s="46"/>
      <c r="L491" s="46"/>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c r="A492" s="45"/>
      <c r="B492" s="110"/>
      <c r="C492" s="45"/>
      <c r="D492" s="45"/>
      <c r="E492" s="45"/>
      <c r="F492" s="45"/>
      <c r="G492" s="45"/>
      <c r="H492" s="45"/>
      <c r="I492" s="45"/>
      <c r="J492" s="45"/>
      <c r="K492" s="46"/>
      <c r="L492" s="46"/>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c r="A493" s="45"/>
      <c r="B493" s="110"/>
      <c r="C493" s="45"/>
      <c r="D493" s="45"/>
      <c r="E493" s="45"/>
      <c r="F493" s="45"/>
      <c r="G493" s="45"/>
      <c r="H493" s="45"/>
      <c r="I493" s="45"/>
      <c r="J493" s="45"/>
      <c r="K493" s="46"/>
      <c r="L493" s="46"/>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c r="A494" s="45"/>
      <c r="B494" s="110"/>
      <c r="C494" s="45"/>
      <c r="D494" s="45"/>
      <c r="E494" s="45"/>
      <c r="F494" s="45"/>
      <c r="G494" s="45"/>
      <c r="H494" s="45"/>
      <c r="I494" s="45"/>
      <c r="J494" s="45"/>
      <c r="K494" s="46"/>
      <c r="L494" s="46"/>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c r="A495" s="45"/>
      <c r="B495" s="110"/>
      <c r="C495" s="45"/>
      <c r="D495" s="45"/>
      <c r="E495" s="45"/>
      <c r="F495" s="45"/>
      <c r="G495" s="45"/>
      <c r="H495" s="45"/>
      <c r="I495" s="45"/>
      <c r="J495" s="45"/>
      <c r="K495" s="46"/>
      <c r="L495" s="46"/>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c r="A496" s="45"/>
      <c r="B496" s="110"/>
      <c r="C496" s="45"/>
      <c r="D496" s="45"/>
      <c r="E496" s="45"/>
      <c r="F496" s="45"/>
      <c r="G496" s="45"/>
      <c r="H496" s="45"/>
      <c r="I496" s="45"/>
      <c r="J496" s="45"/>
      <c r="K496" s="46"/>
      <c r="L496" s="46"/>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c r="A497" s="45"/>
      <c r="B497" s="110"/>
      <c r="C497" s="45"/>
      <c r="D497" s="45"/>
      <c r="E497" s="45"/>
      <c r="F497" s="45"/>
      <c r="G497" s="45"/>
      <c r="H497" s="45"/>
      <c r="I497" s="45"/>
      <c r="J497" s="45"/>
      <c r="K497" s="46"/>
      <c r="L497" s="46"/>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c r="A498" s="45"/>
      <c r="B498" s="110"/>
      <c r="C498" s="45"/>
      <c r="D498" s="45"/>
      <c r="E498" s="45"/>
      <c r="F498" s="45"/>
      <c r="G498" s="45"/>
      <c r="H498" s="45"/>
      <c r="I498" s="45"/>
      <c r="J498" s="45"/>
      <c r="K498" s="46"/>
      <c r="L498" s="46"/>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c r="A499" s="45"/>
      <c r="B499" s="110"/>
      <c r="C499" s="45"/>
      <c r="D499" s="45"/>
      <c r="E499" s="45"/>
      <c r="F499" s="45"/>
      <c r="G499" s="45"/>
      <c r="H499" s="45"/>
      <c r="I499" s="45"/>
      <c r="J499" s="45"/>
      <c r="K499" s="46"/>
      <c r="L499" s="46"/>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c r="A500" s="45"/>
      <c r="B500" s="110"/>
      <c r="C500" s="45"/>
      <c r="D500" s="45"/>
      <c r="E500" s="45"/>
      <c r="F500" s="45"/>
      <c r="G500" s="45"/>
      <c r="H500" s="45"/>
      <c r="I500" s="45"/>
      <c r="J500" s="45"/>
      <c r="K500" s="46"/>
      <c r="L500" s="46"/>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c r="A501" s="45"/>
      <c r="B501" s="110"/>
      <c r="C501" s="45"/>
      <c r="D501" s="45"/>
      <c r="E501" s="45"/>
      <c r="F501" s="45"/>
      <c r="G501" s="45"/>
      <c r="H501" s="45"/>
      <c r="I501" s="45"/>
      <c r="J501" s="45"/>
      <c r="K501" s="46"/>
      <c r="L501" s="46"/>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c r="A502" s="45"/>
      <c r="B502" s="110"/>
      <c r="C502" s="45"/>
      <c r="D502" s="45"/>
      <c r="E502" s="45"/>
      <c r="F502" s="45"/>
      <c r="G502" s="45"/>
      <c r="H502" s="45"/>
      <c r="I502" s="45"/>
      <c r="J502" s="45"/>
      <c r="K502" s="46"/>
      <c r="L502" s="46"/>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c r="A503" s="45"/>
      <c r="B503" s="110"/>
      <c r="C503" s="45"/>
      <c r="D503" s="45"/>
      <c r="E503" s="45"/>
      <c r="F503" s="45"/>
      <c r="G503" s="45"/>
      <c r="H503" s="45"/>
      <c r="I503" s="45"/>
      <c r="J503" s="45"/>
      <c r="K503" s="46"/>
      <c r="L503" s="46"/>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c r="A504" s="45"/>
      <c r="B504" s="110"/>
      <c r="C504" s="45"/>
      <c r="D504" s="45"/>
      <c r="E504" s="45"/>
      <c r="F504" s="45"/>
      <c r="G504" s="45"/>
      <c r="H504" s="45"/>
      <c r="I504" s="45"/>
      <c r="J504" s="45"/>
      <c r="K504" s="46"/>
      <c r="L504" s="46"/>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c r="A505" s="45"/>
      <c r="B505" s="110"/>
      <c r="C505" s="45"/>
      <c r="D505" s="45"/>
      <c r="E505" s="45"/>
      <c r="F505" s="45"/>
      <c r="G505" s="45"/>
      <c r="H505" s="45"/>
      <c r="I505" s="45"/>
      <c r="J505" s="45"/>
      <c r="K505" s="46"/>
      <c r="L505" s="46"/>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c r="A506" s="45"/>
      <c r="B506" s="110"/>
      <c r="C506" s="45"/>
      <c r="D506" s="45"/>
      <c r="E506" s="45"/>
      <c r="F506" s="45"/>
      <c r="G506" s="45"/>
      <c r="H506" s="45"/>
      <c r="I506" s="45"/>
      <c r="J506" s="45"/>
      <c r="K506" s="46"/>
      <c r="L506" s="46"/>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c r="A507" s="45"/>
      <c r="B507" s="110"/>
      <c r="C507" s="45"/>
      <c r="D507" s="45"/>
      <c r="E507" s="45"/>
      <c r="F507" s="45"/>
      <c r="G507" s="45"/>
      <c r="H507" s="45"/>
      <c r="I507" s="45"/>
      <c r="J507" s="45"/>
      <c r="K507" s="46"/>
      <c r="L507" s="46"/>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c r="A508" s="45"/>
      <c r="B508" s="110"/>
      <c r="C508" s="45"/>
      <c r="D508" s="45"/>
      <c r="E508" s="45"/>
      <c r="F508" s="45"/>
      <c r="G508" s="45"/>
      <c r="H508" s="45"/>
      <c r="I508" s="45"/>
      <c r="J508" s="45"/>
      <c r="K508" s="46"/>
      <c r="L508" s="46"/>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c r="A509" s="45"/>
      <c r="B509" s="110"/>
      <c r="C509" s="45"/>
      <c r="D509" s="45"/>
      <c r="E509" s="45"/>
      <c r="F509" s="45"/>
      <c r="G509" s="45"/>
      <c r="H509" s="45"/>
      <c r="I509" s="45"/>
      <c r="J509" s="45"/>
      <c r="K509" s="46"/>
      <c r="L509" s="46"/>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c r="A510" s="45"/>
      <c r="B510" s="110"/>
      <c r="C510" s="45"/>
      <c r="D510" s="45"/>
      <c r="E510" s="45"/>
      <c r="F510" s="45"/>
      <c r="G510" s="45"/>
      <c r="H510" s="45"/>
      <c r="I510" s="45"/>
      <c r="J510" s="45"/>
      <c r="K510" s="46"/>
      <c r="L510" s="46"/>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c r="A511" s="45"/>
      <c r="B511" s="110"/>
      <c r="C511" s="45"/>
      <c r="D511" s="45"/>
      <c r="E511" s="45"/>
      <c r="F511" s="45"/>
      <c r="G511" s="45"/>
      <c r="H511" s="45"/>
      <c r="I511" s="45"/>
      <c r="J511" s="45"/>
      <c r="K511" s="46"/>
      <c r="L511" s="46"/>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c r="A512" s="45"/>
      <c r="B512" s="110"/>
      <c r="C512" s="45"/>
      <c r="D512" s="45"/>
      <c r="E512" s="45"/>
      <c r="F512" s="45"/>
      <c r="G512" s="45"/>
      <c r="H512" s="45"/>
      <c r="I512" s="45"/>
      <c r="J512" s="45"/>
      <c r="K512" s="46"/>
      <c r="L512" s="46"/>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c r="A513" s="45"/>
      <c r="B513" s="110"/>
      <c r="C513" s="45"/>
      <c r="D513" s="45"/>
      <c r="E513" s="45"/>
      <c r="F513" s="45"/>
      <c r="G513" s="45"/>
      <c r="H513" s="45"/>
      <c r="I513" s="45"/>
      <c r="J513" s="45"/>
      <c r="K513" s="46"/>
      <c r="L513" s="46"/>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c r="A514" s="45"/>
      <c r="B514" s="110"/>
      <c r="C514" s="45"/>
      <c r="D514" s="45"/>
      <c r="E514" s="45"/>
      <c r="F514" s="45"/>
      <c r="G514" s="45"/>
      <c r="H514" s="45"/>
      <c r="I514" s="45"/>
      <c r="J514" s="45"/>
      <c r="K514" s="46"/>
      <c r="L514" s="46"/>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c r="A515" s="45"/>
      <c r="B515" s="110"/>
      <c r="C515" s="45"/>
      <c r="D515" s="45"/>
      <c r="E515" s="45"/>
      <c r="F515" s="45"/>
      <c r="G515" s="45"/>
      <c r="H515" s="45"/>
      <c r="I515" s="45"/>
      <c r="J515" s="45"/>
      <c r="K515" s="46"/>
      <c r="L515" s="46"/>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c r="A516" s="45"/>
      <c r="B516" s="110"/>
      <c r="C516" s="45"/>
      <c r="D516" s="45"/>
      <c r="E516" s="45"/>
      <c r="F516" s="45"/>
      <c r="G516" s="45"/>
      <c r="H516" s="45"/>
      <c r="I516" s="45"/>
      <c r="J516" s="45"/>
      <c r="K516" s="46"/>
      <c r="L516" s="46"/>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c r="A517" s="45"/>
      <c r="B517" s="110"/>
      <c r="C517" s="45"/>
      <c r="D517" s="45"/>
      <c r="E517" s="45"/>
      <c r="F517" s="45"/>
      <c r="G517" s="45"/>
      <c r="H517" s="45"/>
      <c r="I517" s="45"/>
      <c r="J517" s="45"/>
      <c r="K517" s="46"/>
      <c r="L517" s="46"/>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c r="A518" s="45"/>
      <c r="B518" s="110"/>
      <c r="C518" s="45"/>
      <c r="D518" s="45"/>
      <c r="E518" s="45"/>
      <c r="F518" s="45"/>
      <c r="G518" s="45"/>
      <c r="H518" s="45"/>
      <c r="I518" s="45"/>
      <c r="J518" s="45"/>
      <c r="K518" s="46"/>
      <c r="L518" s="46"/>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c r="A519" s="45"/>
      <c r="B519" s="110"/>
      <c r="C519" s="45"/>
      <c r="D519" s="45"/>
      <c r="E519" s="45"/>
      <c r="F519" s="45"/>
      <c r="G519" s="45"/>
      <c r="H519" s="45"/>
      <c r="I519" s="45"/>
      <c r="J519" s="45"/>
      <c r="K519" s="46"/>
      <c r="L519" s="46"/>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c r="A520" s="45"/>
      <c r="B520" s="110"/>
      <c r="C520" s="45"/>
      <c r="D520" s="45"/>
      <c r="E520" s="45"/>
      <c r="F520" s="45"/>
      <c r="G520" s="45"/>
      <c r="H520" s="45"/>
      <c r="I520" s="45"/>
      <c r="J520" s="45"/>
      <c r="K520" s="46"/>
      <c r="L520" s="46"/>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c r="A521" s="45"/>
      <c r="B521" s="110"/>
      <c r="C521" s="45"/>
      <c r="D521" s="45"/>
      <c r="E521" s="45"/>
      <c r="F521" s="45"/>
      <c r="G521" s="45"/>
      <c r="H521" s="45"/>
      <c r="I521" s="45"/>
      <c r="J521" s="45"/>
      <c r="K521" s="46"/>
      <c r="L521" s="46"/>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c r="A522" s="45"/>
      <c r="B522" s="110"/>
      <c r="C522" s="45"/>
      <c r="D522" s="45"/>
      <c r="E522" s="45"/>
      <c r="F522" s="45"/>
      <c r="G522" s="45"/>
      <c r="H522" s="45"/>
      <c r="I522" s="45"/>
      <c r="J522" s="45"/>
      <c r="K522" s="46"/>
      <c r="L522" s="46"/>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c r="A523" s="45"/>
      <c r="B523" s="110"/>
      <c r="C523" s="45"/>
      <c r="D523" s="45"/>
      <c r="E523" s="45"/>
      <c r="F523" s="45"/>
      <c r="G523" s="45"/>
      <c r="H523" s="45"/>
      <c r="I523" s="45"/>
      <c r="J523" s="45"/>
      <c r="K523" s="46"/>
      <c r="L523" s="46"/>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c r="A524" s="45"/>
      <c r="B524" s="110"/>
      <c r="C524" s="45"/>
      <c r="D524" s="45"/>
      <c r="E524" s="45"/>
      <c r="F524" s="45"/>
      <c r="G524" s="45"/>
      <c r="H524" s="45"/>
      <c r="I524" s="45"/>
      <c r="J524" s="45"/>
      <c r="K524" s="46"/>
      <c r="L524" s="46"/>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c r="A525" s="45"/>
      <c r="B525" s="110"/>
      <c r="C525" s="45"/>
      <c r="D525" s="45"/>
      <c r="E525" s="45"/>
      <c r="F525" s="45"/>
      <c r="G525" s="45"/>
      <c r="H525" s="45"/>
      <c r="I525" s="45"/>
      <c r="J525" s="45"/>
      <c r="K525" s="46"/>
      <c r="L525" s="46"/>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c r="A526" s="45"/>
      <c r="B526" s="110"/>
      <c r="C526" s="45"/>
      <c r="D526" s="45"/>
      <c r="E526" s="45"/>
      <c r="F526" s="45"/>
      <c r="G526" s="45"/>
      <c r="H526" s="45"/>
      <c r="I526" s="45"/>
      <c r="J526" s="45"/>
      <c r="K526" s="46"/>
      <c r="L526" s="46"/>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c r="A527" s="45"/>
      <c r="B527" s="110"/>
      <c r="C527" s="45"/>
      <c r="D527" s="45"/>
      <c r="E527" s="45"/>
      <c r="F527" s="45"/>
      <c r="G527" s="45"/>
      <c r="H527" s="45"/>
      <c r="I527" s="45"/>
      <c r="J527" s="45"/>
      <c r="K527" s="46"/>
      <c r="L527" s="46"/>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c r="A528" s="45"/>
      <c r="B528" s="110"/>
      <c r="C528" s="45"/>
      <c r="D528" s="45"/>
      <c r="E528" s="45"/>
      <c r="F528" s="45"/>
      <c r="G528" s="45"/>
      <c r="H528" s="45"/>
      <c r="I528" s="45"/>
      <c r="J528" s="45"/>
      <c r="K528" s="46"/>
      <c r="L528" s="46"/>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c r="A529" s="45"/>
      <c r="B529" s="110"/>
      <c r="C529" s="45"/>
      <c r="D529" s="45"/>
      <c r="E529" s="45"/>
      <c r="F529" s="45"/>
      <c r="G529" s="45"/>
      <c r="H529" s="45"/>
      <c r="I529" s="45"/>
      <c r="J529" s="45"/>
      <c r="K529" s="46"/>
      <c r="L529" s="46"/>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c r="A530" s="45"/>
      <c r="B530" s="110"/>
      <c r="C530" s="45"/>
      <c r="D530" s="45"/>
      <c r="E530" s="45"/>
      <c r="F530" s="45"/>
      <c r="G530" s="45"/>
      <c r="H530" s="45"/>
      <c r="I530" s="45"/>
      <c r="J530" s="45"/>
      <c r="K530" s="46"/>
      <c r="L530" s="46"/>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c r="A531" s="45"/>
      <c r="B531" s="110"/>
      <c r="C531" s="45"/>
      <c r="D531" s="45"/>
      <c r="E531" s="45"/>
      <c r="F531" s="45"/>
      <c r="G531" s="45"/>
      <c r="H531" s="45"/>
      <c r="I531" s="45"/>
      <c r="J531" s="45"/>
      <c r="K531" s="46"/>
      <c r="L531" s="46"/>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c r="A532" s="45"/>
      <c r="B532" s="110"/>
      <c r="C532" s="45"/>
      <c r="D532" s="45"/>
      <c r="E532" s="45"/>
      <c r="F532" s="45"/>
      <c r="G532" s="45"/>
      <c r="H532" s="45"/>
      <c r="I532" s="45"/>
      <c r="J532" s="45"/>
      <c r="K532" s="46"/>
      <c r="L532" s="46"/>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c r="A533" s="45"/>
      <c r="B533" s="110"/>
      <c r="C533" s="45"/>
      <c r="D533" s="45"/>
      <c r="E533" s="45"/>
      <c r="F533" s="45"/>
      <c r="G533" s="45"/>
      <c r="H533" s="45"/>
      <c r="I533" s="45"/>
      <c r="J533" s="45"/>
      <c r="K533" s="46"/>
      <c r="L533" s="46"/>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c r="A534" s="45"/>
      <c r="B534" s="110"/>
      <c r="C534" s="45"/>
      <c r="D534" s="45"/>
      <c r="E534" s="45"/>
      <c r="F534" s="45"/>
      <c r="G534" s="45"/>
      <c r="H534" s="45"/>
      <c r="I534" s="45"/>
      <c r="J534" s="45"/>
      <c r="K534" s="46"/>
      <c r="L534" s="46"/>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c r="A535" s="45"/>
      <c r="B535" s="110"/>
      <c r="C535" s="45"/>
      <c r="D535" s="45"/>
      <c r="E535" s="45"/>
      <c r="F535" s="45"/>
      <c r="G535" s="45"/>
      <c r="H535" s="45"/>
      <c r="I535" s="45"/>
      <c r="J535" s="45"/>
      <c r="K535" s="46"/>
      <c r="L535" s="46"/>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c r="A536" s="45"/>
      <c r="B536" s="110"/>
      <c r="C536" s="45"/>
      <c r="D536" s="45"/>
      <c r="E536" s="45"/>
      <c r="F536" s="45"/>
      <c r="G536" s="45"/>
      <c r="H536" s="45"/>
      <c r="I536" s="45"/>
      <c r="J536" s="45"/>
      <c r="K536" s="46"/>
      <c r="L536" s="46"/>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c r="A537" s="45"/>
      <c r="B537" s="110"/>
      <c r="C537" s="45"/>
      <c r="D537" s="45"/>
      <c r="E537" s="45"/>
      <c r="F537" s="45"/>
      <c r="G537" s="45"/>
      <c r="H537" s="45"/>
      <c r="I537" s="45"/>
      <c r="J537" s="45"/>
      <c r="K537" s="46"/>
      <c r="L537" s="46"/>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c r="A538" s="45"/>
      <c r="B538" s="110"/>
      <c r="C538" s="45"/>
      <c r="D538" s="45"/>
      <c r="E538" s="45"/>
      <c r="F538" s="45"/>
      <c r="G538" s="45"/>
      <c r="H538" s="45"/>
      <c r="I538" s="45"/>
      <c r="J538" s="45"/>
      <c r="K538" s="46"/>
      <c r="L538" s="46"/>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c r="A539" s="45"/>
      <c r="B539" s="110"/>
      <c r="C539" s="45"/>
      <c r="D539" s="45"/>
      <c r="E539" s="45"/>
      <c r="F539" s="45"/>
      <c r="G539" s="45"/>
      <c r="H539" s="45"/>
      <c r="I539" s="45"/>
      <c r="J539" s="45"/>
      <c r="K539" s="46"/>
      <c r="L539" s="46"/>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c r="A540" s="45"/>
      <c r="B540" s="110"/>
      <c r="C540" s="45"/>
      <c r="D540" s="45"/>
      <c r="E540" s="45"/>
      <c r="F540" s="45"/>
      <c r="G540" s="45"/>
      <c r="H540" s="45"/>
      <c r="I540" s="45"/>
      <c r="J540" s="45"/>
      <c r="K540" s="46"/>
      <c r="L540" s="46"/>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c r="A541" s="45"/>
      <c r="B541" s="110"/>
      <c r="C541" s="45"/>
      <c r="D541" s="45"/>
      <c r="E541" s="45"/>
      <c r="F541" s="45"/>
      <c r="G541" s="45"/>
      <c r="H541" s="45"/>
      <c r="I541" s="45"/>
      <c r="J541" s="45"/>
      <c r="K541" s="46"/>
      <c r="L541" s="46"/>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c r="A542" s="45"/>
      <c r="B542" s="110"/>
      <c r="C542" s="45"/>
      <c r="D542" s="45"/>
      <c r="E542" s="45"/>
      <c r="F542" s="45"/>
      <c r="G542" s="45"/>
      <c r="H542" s="45"/>
      <c r="I542" s="45"/>
      <c r="J542" s="45"/>
      <c r="K542" s="46"/>
      <c r="L542" s="46"/>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c r="A543" s="45"/>
      <c r="B543" s="110"/>
      <c r="C543" s="45"/>
      <c r="D543" s="45"/>
      <c r="E543" s="45"/>
      <c r="F543" s="45"/>
      <c r="G543" s="45"/>
      <c r="H543" s="45"/>
      <c r="I543" s="45"/>
      <c r="J543" s="45"/>
      <c r="K543" s="46"/>
      <c r="L543" s="46"/>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c r="A544" s="45"/>
      <c r="B544" s="110"/>
      <c r="C544" s="45"/>
      <c r="D544" s="45"/>
      <c r="E544" s="45"/>
      <c r="F544" s="45"/>
      <c r="G544" s="45"/>
      <c r="H544" s="45"/>
      <c r="I544" s="45"/>
      <c r="J544" s="45"/>
      <c r="K544" s="46"/>
      <c r="L544" s="46"/>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c r="A545" s="45"/>
      <c r="B545" s="110"/>
      <c r="C545" s="45"/>
      <c r="D545" s="45"/>
      <c r="E545" s="45"/>
      <c r="F545" s="45"/>
      <c r="G545" s="45"/>
      <c r="H545" s="45"/>
      <c r="I545" s="45"/>
      <c r="J545" s="45"/>
      <c r="K545" s="46"/>
      <c r="L545" s="46"/>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c r="A546" s="45"/>
      <c r="B546" s="110"/>
      <c r="C546" s="45"/>
      <c r="D546" s="45"/>
      <c r="E546" s="45"/>
      <c r="F546" s="45"/>
      <c r="G546" s="45"/>
      <c r="H546" s="45"/>
      <c r="I546" s="45"/>
      <c r="J546" s="45"/>
      <c r="K546" s="46"/>
      <c r="L546" s="46"/>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c r="A547" s="45"/>
      <c r="B547" s="110"/>
      <c r="C547" s="45"/>
      <c r="D547" s="45"/>
      <c r="E547" s="45"/>
      <c r="F547" s="45"/>
      <c r="G547" s="45"/>
      <c r="H547" s="45"/>
      <c r="I547" s="45"/>
      <c r="J547" s="45"/>
      <c r="K547" s="46"/>
      <c r="L547" s="46"/>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c r="A548" s="45"/>
      <c r="B548" s="110"/>
      <c r="C548" s="45"/>
      <c r="D548" s="45"/>
      <c r="E548" s="45"/>
      <c r="F548" s="45"/>
      <c r="G548" s="45"/>
      <c r="H548" s="45"/>
      <c r="I548" s="45"/>
      <c r="J548" s="45"/>
      <c r="K548" s="46"/>
      <c r="L548" s="46"/>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c r="A549" s="45"/>
      <c r="B549" s="110"/>
      <c r="C549" s="45"/>
      <c r="D549" s="45"/>
      <c r="E549" s="45"/>
      <c r="F549" s="45"/>
      <c r="G549" s="45"/>
      <c r="H549" s="45"/>
      <c r="I549" s="45"/>
      <c r="J549" s="45"/>
      <c r="K549" s="46"/>
      <c r="L549" s="46"/>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c r="A550" s="45"/>
      <c r="B550" s="110"/>
      <c r="C550" s="45"/>
      <c r="D550" s="45"/>
      <c r="E550" s="45"/>
      <c r="F550" s="45"/>
      <c r="G550" s="45"/>
      <c r="H550" s="45"/>
      <c r="I550" s="45"/>
      <c r="J550" s="45"/>
      <c r="K550" s="46"/>
      <c r="L550" s="46"/>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c r="A551" s="45"/>
      <c r="B551" s="110"/>
      <c r="C551" s="45"/>
      <c r="D551" s="45"/>
      <c r="E551" s="45"/>
      <c r="F551" s="45"/>
      <c r="G551" s="45"/>
      <c r="H551" s="45"/>
      <c r="I551" s="45"/>
      <c r="J551" s="45"/>
      <c r="K551" s="46"/>
      <c r="L551" s="46"/>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c r="A552" s="45"/>
      <c r="B552" s="110"/>
      <c r="C552" s="45"/>
      <c r="D552" s="45"/>
      <c r="E552" s="45"/>
      <c r="F552" s="45"/>
      <c r="G552" s="45"/>
      <c r="H552" s="45"/>
      <c r="I552" s="45"/>
      <c r="J552" s="45"/>
      <c r="K552" s="46"/>
      <c r="L552" s="46"/>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c r="A553" s="45"/>
      <c r="B553" s="110"/>
      <c r="C553" s="45"/>
      <c r="D553" s="45"/>
      <c r="E553" s="45"/>
      <c r="F553" s="45"/>
      <c r="G553" s="45"/>
      <c r="H553" s="45"/>
      <c r="I553" s="45"/>
      <c r="J553" s="45"/>
      <c r="K553" s="46"/>
      <c r="L553" s="46"/>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c r="A554" s="45"/>
      <c r="B554" s="110"/>
      <c r="C554" s="45"/>
      <c r="D554" s="45"/>
      <c r="E554" s="45"/>
      <c r="F554" s="45"/>
      <c r="G554" s="45"/>
      <c r="H554" s="45"/>
      <c r="I554" s="45"/>
      <c r="J554" s="45"/>
      <c r="K554" s="46"/>
      <c r="L554" s="46"/>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c r="A555" s="45"/>
      <c r="B555" s="110"/>
      <c r="C555" s="45"/>
      <c r="D555" s="45"/>
      <c r="E555" s="45"/>
      <c r="F555" s="45"/>
      <c r="G555" s="45"/>
      <c r="H555" s="45"/>
      <c r="I555" s="45"/>
      <c r="J555" s="45"/>
      <c r="K555" s="46"/>
      <c r="L555" s="46"/>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row r="556">
      <c r="A556" s="45"/>
      <c r="B556" s="110"/>
      <c r="C556" s="45"/>
      <c r="D556" s="45"/>
      <c r="E556" s="45"/>
      <c r="F556" s="45"/>
      <c r="G556" s="45"/>
      <c r="H556" s="45"/>
      <c r="I556" s="45"/>
      <c r="J556" s="45"/>
      <c r="K556" s="46"/>
      <c r="L556" s="46"/>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row>
    <row r="557">
      <c r="A557" s="45"/>
      <c r="B557" s="110"/>
      <c r="C557" s="45"/>
      <c r="D557" s="45"/>
      <c r="E557" s="45"/>
      <c r="F557" s="45"/>
      <c r="G557" s="45"/>
      <c r="H557" s="45"/>
      <c r="I557" s="45"/>
      <c r="J557" s="45"/>
      <c r="K557" s="46"/>
      <c r="L557" s="46"/>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row>
    <row r="558">
      <c r="A558" s="45"/>
      <c r="B558" s="110"/>
      <c r="C558" s="45"/>
      <c r="D558" s="45"/>
      <c r="E558" s="45"/>
      <c r="F558" s="45"/>
      <c r="G558" s="45"/>
      <c r="H558" s="45"/>
      <c r="I558" s="45"/>
      <c r="J558" s="45"/>
      <c r="K558" s="46"/>
      <c r="L558" s="46"/>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row>
    <row r="559">
      <c r="A559" s="45"/>
      <c r="B559" s="110"/>
      <c r="C559" s="45"/>
      <c r="D559" s="45"/>
      <c r="E559" s="45"/>
      <c r="F559" s="45"/>
      <c r="G559" s="45"/>
      <c r="H559" s="45"/>
      <c r="I559" s="45"/>
      <c r="J559" s="45"/>
      <c r="K559" s="46"/>
      <c r="L559" s="46"/>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row>
    <row r="560">
      <c r="A560" s="45"/>
      <c r="B560" s="110"/>
      <c r="C560" s="45"/>
      <c r="D560" s="45"/>
      <c r="E560" s="45"/>
      <c r="F560" s="45"/>
      <c r="G560" s="45"/>
      <c r="H560" s="45"/>
      <c r="I560" s="45"/>
      <c r="J560" s="45"/>
      <c r="K560" s="46"/>
      <c r="L560" s="46"/>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row>
    <row r="561">
      <c r="A561" s="45"/>
      <c r="B561" s="110"/>
      <c r="C561" s="45"/>
      <c r="D561" s="45"/>
      <c r="E561" s="45"/>
      <c r="F561" s="45"/>
      <c r="G561" s="45"/>
      <c r="H561" s="45"/>
      <c r="I561" s="45"/>
      <c r="J561" s="45"/>
      <c r="K561" s="46"/>
      <c r="L561" s="46"/>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row>
    <row r="562">
      <c r="A562" s="45"/>
      <c r="B562" s="110"/>
      <c r="C562" s="45"/>
      <c r="D562" s="45"/>
      <c r="E562" s="45"/>
      <c r="F562" s="45"/>
      <c r="G562" s="45"/>
      <c r="H562" s="45"/>
      <c r="I562" s="45"/>
      <c r="J562" s="45"/>
      <c r="K562" s="46"/>
      <c r="L562" s="46"/>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row>
    <row r="563">
      <c r="A563" s="45"/>
      <c r="B563" s="110"/>
      <c r="C563" s="45"/>
      <c r="D563" s="45"/>
      <c r="E563" s="45"/>
      <c r="F563" s="45"/>
      <c r="G563" s="45"/>
      <c r="H563" s="45"/>
      <c r="I563" s="45"/>
      <c r="J563" s="45"/>
      <c r="K563" s="46"/>
      <c r="L563" s="46"/>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row>
    <row r="564">
      <c r="A564" s="45"/>
      <c r="B564" s="110"/>
      <c r="C564" s="45"/>
      <c r="D564" s="45"/>
      <c r="E564" s="45"/>
      <c r="F564" s="45"/>
      <c r="G564" s="45"/>
      <c r="H564" s="45"/>
      <c r="I564" s="45"/>
      <c r="J564" s="45"/>
      <c r="K564" s="46"/>
      <c r="L564" s="46"/>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row>
    <row r="565">
      <c r="A565" s="45"/>
      <c r="B565" s="110"/>
      <c r="C565" s="45"/>
      <c r="D565" s="45"/>
      <c r="E565" s="45"/>
      <c r="F565" s="45"/>
      <c r="G565" s="45"/>
      <c r="H565" s="45"/>
      <c r="I565" s="45"/>
      <c r="J565" s="45"/>
      <c r="K565" s="46"/>
      <c r="L565" s="46"/>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row>
    <row r="566">
      <c r="A566" s="45"/>
      <c r="B566" s="110"/>
      <c r="C566" s="45"/>
      <c r="D566" s="45"/>
      <c r="E566" s="45"/>
      <c r="F566" s="45"/>
      <c r="G566" s="45"/>
      <c r="H566" s="45"/>
      <c r="I566" s="45"/>
      <c r="J566" s="45"/>
      <c r="K566" s="46"/>
      <c r="L566" s="46"/>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row>
    <row r="567">
      <c r="A567" s="45"/>
      <c r="B567" s="110"/>
      <c r="C567" s="45"/>
      <c r="D567" s="45"/>
      <c r="E567" s="45"/>
      <c r="F567" s="45"/>
      <c r="G567" s="45"/>
      <c r="H567" s="45"/>
      <c r="I567" s="45"/>
      <c r="J567" s="45"/>
      <c r="K567" s="46"/>
      <c r="L567" s="46"/>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row>
    <row r="568">
      <c r="A568" s="45"/>
      <c r="B568" s="110"/>
      <c r="C568" s="45"/>
      <c r="D568" s="45"/>
      <c r="E568" s="45"/>
      <c r="F568" s="45"/>
      <c r="G568" s="45"/>
      <c r="H568" s="45"/>
      <c r="I568" s="45"/>
      <c r="J568" s="45"/>
      <c r="K568" s="46"/>
      <c r="L568" s="46"/>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row>
    <row r="569">
      <c r="A569" s="45"/>
      <c r="B569" s="110"/>
      <c r="C569" s="45"/>
      <c r="D569" s="45"/>
      <c r="E569" s="45"/>
      <c r="F569" s="45"/>
      <c r="G569" s="45"/>
      <c r="H569" s="45"/>
      <c r="I569" s="45"/>
      <c r="J569" s="45"/>
      <c r="K569" s="46"/>
      <c r="L569" s="46"/>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row>
    <row r="570">
      <c r="A570" s="45"/>
      <c r="B570" s="110"/>
      <c r="C570" s="45"/>
      <c r="D570" s="45"/>
      <c r="E570" s="45"/>
      <c r="F570" s="45"/>
      <c r="G570" s="45"/>
      <c r="H570" s="45"/>
      <c r="I570" s="45"/>
      <c r="J570" s="45"/>
      <c r="K570" s="46"/>
      <c r="L570" s="46"/>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row>
    <row r="571">
      <c r="A571" s="45"/>
      <c r="B571" s="110"/>
      <c r="C571" s="45"/>
      <c r="D571" s="45"/>
      <c r="E571" s="45"/>
      <c r="F571" s="45"/>
      <c r="G571" s="45"/>
      <c r="H571" s="45"/>
      <c r="I571" s="45"/>
      <c r="J571" s="45"/>
      <c r="K571" s="46"/>
      <c r="L571" s="46"/>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row>
    <row r="572">
      <c r="A572" s="45"/>
      <c r="B572" s="110"/>
      <c r="C572" s="45"/>
      <c r="D572" s="45"/>
      <c r="E572" s="45"/>
      <c r="F572" s="45"/>
      <c r="G572" s="45"/>
      <c r="H572" s="45"/>
      <c r="I572" s="45"/>
      <c r="J572" s="45"/>
      <c r="K572" s="46"/>
      <c r="L572" s="46"/>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row>
    <row r="573">
      <c r="A573" s="45"/>
      <c r="B573" s="110"/>
      <c r="C573" s="45"/>
      <c r="D573" s="45"/>
      <c r="E573" s="45"/>
      <c r="F573" s="45"/>
      <c r="G573" s="45"/>
      <c r="H573" s="45"/>
      <c r="I573" s="45"/>
      <c r="J573" s="45"/>
      <c r="K573" s="46"/>
      <c r="L573" s="46"/>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row>
    <row r="574">
      <c r="A574" s="45"/>
      <c r="B574" s="110"/>
      <c r="C574" s="45"/>
      <c r="D574" s="45"/>
      <c r="E574" s="45"/>
      <c r="F574" s="45"/>
      <c r="G574" s="45"/>
      <c r="H574" s="45"/>
      <c r="I574" s="45"/>
      <c r="J574" s="45"/>
      <c r="K574" s="46"/>
      <c r="L574" s="46"/>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row>
    <row r="575">
      <c r="A575" s="45"/>
      <c r="B575" s="110"/>
      <c r="C575" s="45"/>
      <c r="D575" s="45"/>
      <c r="E575" s="45"/>
      <c r="F575" s="45"/>
      <c r="G575" s="45"/>
      <c r="H575" s="45"/>
      <c r="I575" s="45"/>
      <c r="J575" s="45"/>
      <c r="K575" s="46"/>
      <c r="L575" s="46"/>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row>
    <row r="576">
      <c r="A576" s="45"/>
      <c r="B576" s="110"/>
      <c r="C576" s="45"/>
      <c r="D576" s="45"/>
      <c r="E576" s="45"/>
      <c r="F576" s="45"/>
      <c r="G576" s="45"/>
      <c r="H576" s="45"/>
      <c r="I576" s="45"/>
      <c r="J576" s="45"/>
      <c r="K576" s="46"/>
      <c r="L576" s="46"/>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row>
    <row r="577">
      <c r="A577" s="45"/>
      <c r="B577" s="110"/>
      <c r="C577" s="45"/>
      <c r="D577" s="45"/>
      <c r="E577" s="45"/>
      <c r="F577" s="45"/>
      <c r="G577" s="45"/>
      <c r="H577" s="45"/>
      <c r="I577" s="45"/>
      <c r="J577" s="45"/>
      <c r="K577" s="46"/>
      <c r="L577" s="46"/>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row>
    <row r="578">
      <c r="A578" s="45"/>
      <c r="B578" s="110"/>
      <c r="C578" s="45"/>
      <c r="D578" s="45"/>
      <c r="E578" s="45"/>
      <c r="F578" s="45"/>
      <c r="G578" s="45"/>
      <c r="H578" s="45"/>
      <c r="I578" s="45"/>
      <c r="J578" s="45"/>
      <c r="K578" s="46"/>
      <c r="L578" s="46"/>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row>
    <row r="579">
      <c r="A579" s="45"/>
      <c r="B579" s="110"/>
      <c r="C579" s="45"/>
      <c r="D579" s="45"/>
      <c r="E579" s="45"/>
      <c r="F579" s="45"/>
      <c r="G579" s="45"/>
      <c r="H579" s="45"/>
      <c r="I579" s="45"/>
      <c r="J579" s="45"/>
      <c r="K579" s="46"/>
      <c r="L579" s="46"/>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row>
    <row r="580">
      <c r="A580" s="45"/>
      <c r="B580" s="110"/>
      <c r="C580" s="45"/>
      <c r="D580" s="45"/>
      <c r="E580" s="45"/>
      <c r="F580" s="45"/>
      <c r="G580" s="45"/>
      <c r="H580" s="45"/>
      <c r="I580" s="45"/>
      <c r="J580" s="45"/>
      <c r="K580" s="46"/>
      <c r="L580" s="46"/>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row>
    <row r="581">
      <c r="A581" s="45"/>
      <c r="B581" s="110"/>
      <c r="C581" s="45"/>
      <c r="D581" s="45"/>
      <c r="E581" s="45"/>
      <c r="F581" s="45"/>
      <c r="G581" s="45"/>
      <c r="H581" s="45"/>
      <c r="I581" s="45"/>
      <c r="J581" s="45"/>
      <c r="K581" s="46"/>
      <c r="L581" s="46"/>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row>
    <row r="582">
      <c r="A582" s="45"/>
      <c r="B582" s="110"/>
      <c r="C582" s="45"/>
      <c r="D582" s="45"/>
      <c r="E582" s="45"/>
      <c r="F582" s="45"/>
      <c r="G582" s="45"/>
      <c r="H582" s="45"/>
      <c r="I582" s="45"/>
      <c r="J582" s="45"/>
      <c r="K582" s="46"/>
      <c r="L582" s="46"/>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row>
    <row r="583">
      <c r="A583" s="45"/>
      <c r="B583" s="110"/>
      <c r="C583" s="45"/>
      <c r="D583" s="45"/>
      <c r="E583" s="45"/>
      <c r="F583" s="45"/>
      <c r="G583" s="45"/>
      <c r="H583" s="45"/>
      <c r="I583" s="45"/>
      <c r="J583" s="45"/>
      <c r="K583" s="46"/>
      <c r="L583" s="46"/>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row>
    <row r="584">
      <c r="A584" s="45"/>
      <c r="B584" s="110"/>
      <c r="C584" s="45"/>
      <c r="D584" s="45"/>
      <c r="E584" s="45"/>
      <c r="F584" s="45"/>
      <c r="G584" s="45"/>
      <c r="H584" s="45"/>
      <c r="I584" s="45"/>
      <c r="J584" s="45"/>
      <c r="K584" s="46"/>
      <c r="L584" s="46"/>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row>
    <row r="585">
      <c r="A585" s="45"/>
      <c r="B585" s="110"/>
      <c r="C585" s="45"/>
      <c r="D585" s="45"/>
      <c r="E585" s="45"/>
      <c r="F585" s="45"/>
      <c r="G585" s="45"/>
      <c r="H585" s="45"/>
      <c r="I585" s="45"/>
      <c r="J585" s="45"/>
      <c r="K585" s="46"/>
      <c r="L585" s="46"/>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row>
    <row r="586">
      <c r="A586" s="45"/>
      <c r="B586" s="110"/>
      <c r="C586" s="45"/>
      <c r="D586" s="45"/>
      <c r="E586" s="45"/>
      <c r="F586" s="45"/>
      <c r="G586" s="45"/>
      <c r="H586" s="45"/>
      <c r="I586" s="45"/>
      <c r="J586" s="45"/>
      <c r="K586" s="46"/>
      <c r="L586" s="46"/>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row>
    <row r="587">
      <c r="A587" s="45"/>
      <c r="B587" s="110"/>
      <c r="C587" s="45"/>
      <c r="D587" s="45"/>
      <c r="E587" s="45"/>
      <c r="F587" s="45"/>
      <c r="G587" s="45"/>
      <c r="H587" s="45"/>
      <c r="I587" s="45"/>
      <c r="J587" s="45"/>
      <c r="K587" s="46"/>
      <c r="L587" s="46"/>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row>
    <row r="588">
      <c r="A588" s="45"/>
      <c r="B588" s="110"/>
      <c r="C588" s="45"/>
      <c r="D588" s="45"/>
      <c r="E588" s="45"/>
      <c r="F588" s="45"/>
      <c r="G588" s="45"/>
      <c r="H588" s="45"/>
      <c r="I588" s="45"/>
      <c r="J588" s="45"/>
      <c r="K588" s="46"/>
      <c r="L588" s="46"/>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row>
    <row r="589">
      <c r="A589" s="45"/>
      <c r="B589" s="110"/>
      <c r="C589" s="45"/>
      <c r="D589" s="45"/>
      <c r="E589" s="45"/>
      <c r="F589" s="45"/>
      <c r="G589" s="45"/>
      <c r="H589" s="45"/>
      <c r="I589" s="45"/>
      <c r="J589" s="45"/>
      <c r="K589" s="46"/>
      <c r="L589" s="46"/>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row>
    <row r="590">
      <c r="A590" s="45"/>
      <c r="B590" s="110"/>
      <c r="C590" s="45"/>
      <c r="D590" s="45"/>
      <c r="E590" s="45"/>
      <c r="F590" s="45"/>
      <c r="G590" s="45"/>
      <c r="H590" s="45"/>
      <c r="I590" s="45"/>
      <c r="J590" s="45"/>
      <c r="K590" s="46"/>
      <c r="L590" s="46"/>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row>
    <row r="591">
      <c r="A591" s="45"/>
      <c r="B591" s="110"/>
      <c r="C591" s="45"/>
      <c r="D591" s="45"/>
      <c r="E591" s="45"/>
      <c r="F591" s="45"/>
      <c r="G591" s="45"/>
      <c r="H591" s="45"/>
      <c r="I591" s="45"/>
      <c r="J591" s="45"/>
      <c r="K591" s="46"/>
      <c r="L591" s="46"/>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row>
    <row r="592">
      <c r="A592" s="45"/>
      <c r="B592" s="110"/>
      <c r="C592" s="45"/>
      <c r="D592" s="45"/>
      <c r="E592" s="45"/>
      <c r="F592" s="45"/>
      <c r="G592" s="45"/>
      <c r="H592" s="45"/>
      <c r="I592" s="45"/>
      <c r="J592" s="45"/>
      <c r="K592" s="46"/>
      <c r="L592" s="46"/>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row>
    <row r="593">
      <c r="A593" s="45"/>
      <c r="B593" s="110"/>
      <c r="C593" s="45"/>
      <c r="D593" s="45"/>
      <c r="E593" s="45"/>
      <c r="F593" s="45"/>
      <c r="G593" s="45"/>
      <c r="H593" s="45"/>
      <c r="I593" s="45"/>
      <c r="J593" s="45"/>
      <c r="K593" s="46"/>
      <c r="L593" s="46"/>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row>
    <row r="594">
      <c r="A594" s="45"/>
      <c r="B594" s="110"/>
      <c r="C594" s="45"/>
      <c r="D594" s="45"/>
      <c r="E594" s="45"/>
      <c r="F594" s="45"/>
      <c r="G594" s="45"/>
      <c r="H594" s="45"/>
      <c r="I594" s="45"/>
      <c r="J594" s="45"/>
      <c r="K594" s="46"/>
      <c r="L594" s="46"/>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row>
    <row r="595">
      <c r="A595" s="45"/>
      <c r="B595" s="110"/>
      <c r="C595" s="45"/>
      <c r="D595" s="45"/>
      <c r="E595" s="45"/>
      <c r="F595" s="45"/>
      <c r="G595" s="45"/>
      <c r="H595" s="45"/>
      <c r="I595" s="45"/>
      <c r="J595" s="45"/>
      <c r="K595" s="46"/>
      <c r="L595" s="46"/>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row>
    <row r="596">
      <c r="A596" s="45"/>
      <c r="B596" s="110"/>
      <c r="C596" s="45"/>
      <c r="D596" s="45"/>
      <c r="E596" s="45"/>
      <c r="F596" s="45"/>
      <c r="G596" s="45"/>
      <c r="H596" s="45"/>
      <c r="I596" s="45"/>
      <c r="J596" s="45"/>
      <c r="K596" s="46"/>
      <c r="L596" s="46"/>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row>
    <row r="597">
      <c r="A597" s="45"/>
      <c r="B597" s="110"/>
      <c r="C597" s="45"/>
      <c r="D597" s="45"/>
      <c r="E597" s="45"/>
      <c r="F597" s="45"/>
      <c r="G597" s="45"/>
      <c r="H597" s="45"/>
      <c r="I597" s="45"/>
      <c r="J597" s="45"/>
      <c r="K597" s="46"/>
      <c r="L597" s="46"/>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row>
    <row r="598">
      <c r="A598" s="45"/>
      <c r="B598" s="110"/>
      <c r="C598" s="45"/>
      <c r="D598" s="45"/>
      <c r="E598" s="45"/>
      <c r="F598" s="45"/>
      <c r="G598" s="45"/>
      <c r="H598" s="45"/>
      <c r="I598" s="45"/>
      <c r="J598" s="45"/>
      <c r="K598" s="46"/>
      <c r="L598" s="46"/>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row>
    <row r="599">
      <c r="A599" s="45"/>
      <c r="B599" s="110"/>
      <c r="C599" s="45"/>
      <c r="D599" s="45"/>
      <c r="E599" s="45"/>
      <c r="F599" s="45"/>
      <c r="G599" s="45"/>
      <c r="H599" s="45"/>
      <c r="I599" s="45"/>
      <c r="J599" s="45"/>
      <c r="K599" s="46"/>
      <c r="L599" s="46"/>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row>
    <row r="600">
      <c r="A600" s="45"/>
      <c r="B600" s="110"/>
      <c r="C600" s="45"/>
      <c r="D600" s="45"/>
      <c r="E600" s="45"/>
      <c r="F600" s="45"/>
      <c r="G600" s="45"/>
      <c r="H600" s="45"/>
      <c r="I600" s="45"/>
      <c r="J600" s="45"/>
      <c r="K600" s="46"/>
      <c r="L600" s="46"/>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row>
    <row r="601">
      <c r="A601" s="45"/>
      <c r="B601" s="110"/>
      <c r="C601" s="45"/>
      <c r="D601" s="45"/>
      <c r="E601" s="45"/>
      <c r="F601" s="45"/>
      <c r="G601" s="45"/>
      <c r="H601" s="45"/>
      <c r="I601" s="45"/>
      <c r="J601" s="45"/>
      <c r="K601" s="46"/>
      <c r="L601" s="46"/>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row>
    <row r="602">
      <c r="A602" s="45"/>
      <c r="B602" s="110"/>
      <c r="C602" s="45"/>
      <c r="D602" s="45"/>
      <c r="E602" s="45"/>
      <c r="F602" s="45"/>
      <c r="G602" s="45"/>
      <c r="H602" s="45"/>
      <c r="I602" s="45"/>
      <c r="J602" s="45"/>
      <c r="K602" s="46"/>
      <c r="L602" s="46"/>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row>
    <row r="603">
      <c r="A603" s="45"/>
      <c r="B603" s="110"/>
      <c r="C603" s="45"/>
      <c r="D603" s="45"/>
      <c r="E603" s="45"/>
      <c r="F603" s="45"/>
      <c r="G603" s="45"/>
      <c r="H603" s="45"/>
      <c r="I603" s="45"/>
      <c r="J603" s="45"/>
      <c r="K603" s="46"/>
      <c r="L603" s="46"/>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row>
    <row r="604">
      <c r="A604" s="45"/>
      <c r="B604" s="110"/>
      <c r="C604" s="45"/>
      <c r="D604" s="45"/>
      <c r="E604" s="45"/>
      <c r="F604" s="45"/>
      <c r="G604" s="45"/>
      <c r="H604" s="45"/>
      <c r="I604" s="45"/>
      <c r="J604" s="45"/>
      <c r="K604" s="46"/>
      <c r="L604" s="46"/>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row>
    <row r="605">
      <c r="A605" s="45"/>
      <c r="B605" s="110"/>
      <c r="C605" s="45"/>
      <c r="D605" s="45"/>
      <c r="E605" s="45"/>
      <c r="F605" s="45"/>
      <c r="G605" s="45"/>
      <c r="H605" s="45"/>
      <c r="I605" s="45"/>
      <c r="J605" s="45"/>
      <c r="K605" s="46"/>
      <c r="L605" s="46"/>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row>
    <row r="606">
      <c r="A606" s="45"/>
      <c r="B606" s="110"/>
      <c r="C606" s="45"/>
      <c r="D606" s="45"/>
      <c r="E606" s="45"/>
      <c r="F606" s="45"/>
      <c r="G606" s="45"/>
      <c r="H606" s="45"/>
      <c r="I606" s="45"/>
      <c r="J606" s="45"/>
      <c r="K606" s="46"/>
      <c r="L606" s="46"/>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row>
    <row r="607">
      <c r="A607" s="45"/>
      <c r="B607" s="110"/>
      <c r="C607" s="45"/>
      <c r="D607" s="45"/>
      <c r="E607" s="45"/>
      <c r="F607" s="45"/>
      <c r="G607" s="45"/>
      <c r="H607" s="45"/>
      <c r="I607" s="45"/>
      <c r="J607" s="45"/>
      <c r="K607" s="46"/>
      <c r="L607" s="46"/>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row>
    <row r="608">
      <c r="A608" s="45"/>
      <c r="B608" s="110"/>
      <c r="C608" s="45"/>
      <c r="D608" s="45"/>
      <c r="E608" s="45"/>
      <c r="F608" s="45"/>
      <c r="G608" s="45"/>
      <c r="H608" s="45"/>
      <c r="I608" s="45"/>
      <c r="J608" s="45"/>
      <c r="K608" s="46"/>
      <c r="L608" s="46"/>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row>
    <row r="609">
      <c r="A609" s="45"/>
      <c r="B609" s="110"/>
      <c r="C609" s="45"/>
      <c r="D609" s="45"/>
      <c r="E609" s="45"/>
      <c r="F609" s="45"/>
      <c r="G609" s="45"/>
      <c r="H609" s="45"/>
      <c r="I609" s="45"/>
      <c r="J609" s="45"/>
      <c r="K609" s="46"/>
      <c r="L609" s="46"/>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row>
    <row r="610">
      <c r="A610" s="45"/>
      <c r="B610" s="110"/>
      <c r="C610" s="45"/>
      <c r="D610" s="45"/>
      <c r="E610" s="45"/>
      <c r="F610" s="45"/>
      <c r="G610" s="45"/>
      <c r="H610" s="45"/>
      <c r="I610" s="45"/>
      <c r="J610" s="45"/>
      <c r="K610" s="46"/>
      <c r="L610" s="46"/>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row>
    <row r="611">
      <c r="A611" s="45"/>
      <c r="B611" s="110"/>
      <c r="C611" s="45"/>
      <c r="D611" s="45"/>
      <c r="E611" s="45"/>
      <c r="F611" s="45"/>
      <c r="G611" s="45"/>
      <c r="H611" s="45"/>
      <c r="I611" s="45"/>
      <c r="J611" s="45"/>
      <c r="K611" s="46"/>
      <c r="L611" s="46"/>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row>
    <row r="612">
      <c r="A612" s="45"/>
      <c r="B612" s="110"/>
      <c r="C612" s="45"/>
      <c r="D612" s="45"/>
      <c r="E612" s="45"/>
      <c r="F612" s="45"/>
      <c r="G612" s="45"/>
      <c r="H612" s="45"/>
      <c r="I612" s="45"/>
      <c r="J612" s="45"/>
      <c r="K612" s="46"/>
      <c r="L612" s="46"/>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row>
    <row r="613">
      <c r="A613" s="45"/>
      <c r="B613" s="110"/>
      <c r="C613" s="45"/>
      <c r="D613" s="45"/>
      <c r="E613" s="45"/>
      <c r="F613" s="45"/>
      <c r="G613" s="45"/>
      <c r="H613" s="45"/>
      <c r="I613" s="45"/>
      <c r="J613" s="45"/>
      <c r="K613" s="46"/>
      <c r="L613" s="46"/>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row>
    <row r="614">
      <c r="A614" s="45"/>
      <c r="B614" s="110"/>
      <c r="C614" s="45"/>
      <c r="D614" s="45"/>
      <c r="E614" s="45"/>
      <c r="F614" s="45"/>
      <c r="G614" s="45"/>
      <c r="H614" s="45"/>
      <c r="I614" s="45"/>
      <c r="J614" s="45"/>
      <c r="K614" s="46"/>
      <c r="L614" s="46"/>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row>
    <row r="615">
      <c r="A615" s="45"/>
      <c r="B615" s="110"/>
      <c r="C615" s="45"/>
      <c r="D615" s="45"/>
      <c r="E615" s="45"/>
      <c r="F615" s="45"/>
      <c r="G615" s="45"/>
      <c r="H615" s="45"/>
      <c r="I615" s="45"/>
      <c r="J615" s="45"/>
      <c r="K615" s="46"/>
      <c r="L615" s="46"/>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row>
    <row r="616">
      <c r="A616" s="45"/>
      <c r="B616" s="110"/>
      <c r="C616" s="45"/>
      <c r="D616" s="45"/>
      <c r="E616" s="45"/>
      <c r="F616" s="45"/>
      <c r="G616" s="45"/>
      <c r="H616" s="45"/>
      <c r="I616" s="45"/>
      <c r="J616" s="45"/>
      <c r="K616" s="46"/>
      <c r="L616" s="46"/>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row>
    <row r="617">
      <c r="A617" s="45"/>
      <c r="B617" s="110"/>
      <c r="C617" s="45"/>
      <c r="D617" s="45"/>
      <c r="E617" s="45"/>
      <c r="F617" s="45"/>
      <c r="G617" s="45"/>
      <c r="H617" s="45"/>
      <c r="I617" s="45"/>
      <c r="J617" s="45"/>
      <c r="K617" s="46"/>
      <c r="L617" s="46"/>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row>
    <row r="618">
      <c r="A618" s="45"/>
      <c r="B618" s="110"/>
      <c r="C618" s="45"/>
      <c r="D618" s="45"/>
      <c r="E618" s="45"/>
      <c r="F618" s="45"/>
      <c r="G618" s="45"/>
      <c r="H618" s="45"/>
      <c r="I618" s="45"/>
      <c r="J618" s="45"/>
      <c r="K618" s="46"/>
      <c r="L618" s="46"/>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row>
    <row r="619">
      <c r="A619" s="45"/>
      <c r="B619" s="110"/>
      <c r="C619" s="45"/>
      <c r="D619" s="45"/>
      <c r="E619" s="45"/>
      <c r="F619" s="45"/>
      <c r="G619" s="45"/>
      <c r="H619" s="45"/>
      <c r="I619" s="45"/>
      <c r="J619" s="45"/>
      <c r="K619" s="46"/>
      <c r="L619" s="46"/>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row>
    <row r="620">
      <c r="A620" s="45"/>
      <c r="B620" s="110"/>
      <c r="C620" s="45"/>
      <c r="D620" s="45"/>
      <c r="E620" s="45"/>
      <c r="F620" s="45"/>
      <c r="G620" s="45"/>
      <c r="H620" s="45"/>
      <c r="I620" s="45"/>
      <c r="J620" s="45"/>
      <c r="K620" s="46"/>
      <c r="L620" s="46"/>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row>
    <row r="621">
      <c r="A621" s="45"/>
      <c r="B621" s="110"/>
      <c r="C621" s="45"/>
      <c r="D621" s="45"/>
      <c r="E621" s="45"/>
      <c r="F621" s="45"/>
      <c r="G621" s="45"/>
      <c r="H621" s="45"/>
      <c r="I621" s="45"/>
      <c r="J621" s="45"/>
      <c r="K621" s="46"/>
      <c r="L621" s="46"/>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row>
    <row r="622">
      <c r="A622" s="45"/>
      <c r="B622" s="110"/>
      <c r="C622" s="45"/>
      <c r="D622" s="45"/>
      <c r="E622" s="45"/>
      <c r="F622" s="45"/>
      <c r="G622" s="45"/>
      <c r="H622" s="45"/>
      <c r="I622" s="45"/>
      <c r="J622" s="45"/>
      <c r="K622" s="46"/>
      <c r="L622" s="46"/>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row>
    <row r="623">
      <c r="A623" s="45"/>
      <c r="B623" s="110"/>
      <c r="C623" s="45"/>
      <c r="D623" s="45"/>
      <c r="E623" s="45"/>
      <c r="F623" s="45"/>
      <c r="G623" s="45"/>
      <c r="H623" s="45"/>
      <c r="I623" s="45"/>
      <c r="J623" s="45"/>
      <c r="K623" s="46"/>
      <c r="L623" s="46"/>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row>
    <row r="624">
      <c r="A624" s="45"/>
      <c r="B624" s="110"/>
      <c r="C624" s="45"/>
      <c r="D624" s="45"/>
      <c r="E624" s="45"/>
      <c r="F624" s="45"/>
      <c r="G624" s="45"/>
      <c r="H624" s="45"/>
      <c r="I624" s="45"/>
      <c r="J624" s="45"/>
      <c r="K624" s="46"/>
      <c r="L624" s="46"/>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row>
    <row r="625">
      <c r="A625" s="45"/>
      <c r="B625" s="110"/>
      <c r="C625" s="45"/>
      <c r="D625" s="45"/>
      <c r="E625" s="45"/>
      <c r="F625" s="45"/>
      <c r="G625" s="45"/>
      <c r="H625" s="45"/>
      <c r="I625" s="45"/>
      <c r="J625" s="45"/>
      <c r="K625" s="46"/>
      <c r="L625" s="46"/>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row>
    <row r="626">
      <c r="A626" s="45"/>
      <c r="B626" s="110"/>
      <c r="C626" s="45"/>
      <c r="D626" s="45"/>
      <c r="E626" s="45"/>
      <c r="F626" s="45"/>
      <c r="G626" s="45"/>
      <c r="H626" s="45"/>
      <c r="I626" s="45"/>
      <c r="J626" s="45"/>
      <c r="K626" s="46"/>
      <c r="L626" s="46"/>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row>
    <row r="627">
      <c r="A627" s="45"/>
      <c r="B627" s="110"/>
      <c r="C627" s="45"/>
      <c r="D627" s="45"/>
      <c r="E627" s="45"/>
      <c r="F627" s="45"/>
      <c r="G627" s="45"/>
      <c r="H627" s="45"/>
      <c r="I627" s="45"/>
      <c r="J627" s="45"/>
      <c r="K627" s="46"/>
      <c r="L627" s="46"/>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row>
    <row r="628">
      <c r="A628" s="45"/>
      <c r="B628" s="110"/>
      <c r="C628" s="45"/>
      <c r="D628" s="45"/>
      <c r="E628" s="45"/>
      <c r="F628" s="45"/>
      <c r="G628" s="45"/>
      <c r="H628" s="45"/>
      <c r="I628" s="45"/>
      <c r="J628" s="45"/>
      <c r="K628" s="46"/>
      <c r="L628" s="46"/>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row>
    <row r="629">
      <c r="A629" s="45"/>
      <c r="B629" s="110"/>
      <c r="C629" s="45"/>
      <c r="D629" s="45"/>
      <c r="E629" s="45"/>
      <c r="F629" s="45"/>
      <c r="G629" s="45"/>
      <c r="H629" s="45"/>
      <c r="I629" s="45"/>
      <c r="J629" s="45"/>
      <c r="K629" s="46"/>
      <c r="L629" s="46"/>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row>
    <row r="630">
      <c r="A630" s="45"/>
      <c r="B630" s="110"/>
      <c r="C630" s="45"/>
      <c r="D630" s="45"/>
      <c r="E630" s="45"/>
      <c r="F630" s="45"/>
      <c r="G630" s="45"/>
      <c r="H630" s="45"/>
      <c r="I630" s="45"/>
      <c r="J630" s="45"/>
      <c r="K630" s="46"/>
      <c r="L630" s="46"/>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row>
    <row r="631">
      <c r="A631" s="45"/>
      <c r="B631" s="110"/>
      <c r="C631" s="45"/>
      <c r="D631" s="45"/>
      <c r="E631" s="45"/>
      <c r="F631" s="45"/>
      <c r="G631" s="45"/>
      <c r="H631" s="45"/>
      <c r="I631" s="45"/>
      <c r="J631" s="45"/>
      <c r="K631" s="46"/>
      <c r="L631" s="46"/>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row>
    <row r="632">
      <c r="A632" s="45"/>
      <c r="B632" s="110"/>
      <c r="C632" s="45"/>
      <c r="D632" s="45"/>
      <c r="E632" s="45"/>
      <c r="F632" s="45"/>
      <c r="G632" s="45"/>
      <c r="H632" s="45"/>
      <c r="I632" s="45"/>
      <c r="J632" s="45"/>
      <c r="K632" s="46"/>
      <c r="L632" s="46"/>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row>
    <row r="633">
      <c r="A633" s="45"/>
      <c r="B633" s="110"/>
      <c r="C633" s="45"/>
      <c r="D633" s="45"/>
      <c r="E633" s="45"/>
      <c r="F633" s="45"/>
      <c r="G633" s="45"/>
      <c r="H633" s="45"/>
      <c r="I633" s="45"/>
      <c r="J633" s="45"/>
      <c r="K633" s="46"/>
      <c r="L633" s="46"/>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row>
    <row r="634">
      <c r="A634" s="45"/>
      <c r="B634" s="110"/>
      <c r="C634" s="45"/>
      <c r="D634" s="45"/>
      <c r="E634" s="45"/>
      <c r="F634" s="45"/>
      <c r="G634" s="45"/>
      <c r="H634" s="45"/>
      <c r="I634" s="45"/>
      <c r="J634" s="45"/>
      <c r="K634" s="46"/>
      <c r="L634" s="46"/>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row>
    <row r="635">
      <c r="A635" s="45"/>
      <c r="B635" s="110"/>
      <c r="C635" s="45"/>
      <c r="D635" s="45"/>
      <c r="E635" s="45"/>
      <c r="F635" s="45"/>
      <c r="G635" s="45"/>
      <c r="H635" s="45"/>
      <c r="I635" s="45"/>
      <c r="J635" s="45"/>
      <c r="K635" s="46"/>
      <c r="L635" s="46"/>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row>
    <row r="636">
      <c r="A636" s="45"/>
      <c r="B636" s="110"/>
      <c r="C636" s="45"/>
      <c r="D636" s="45"/>
      <c r="E636" s="45"/>
      <c r="F636" s="45"/>
      <c r="G636" s="45"/>
      <c r="H636" s="45"/>
      <c r="I636" s="45"/>
      <c r="J636" s="45"/>
      <c r="K636" s="46"/>
      <c r="L636" s="46"/>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row>
    <row r="637">
      <c r="A637" s="45"/>
      <c r="B637" s="110"/>
      <c r="C637" s="45"/>
      <c r="D637" s="45"/>
      <c r="E637" s="45"/>
      <c r="F637" s="45"/>
      <c r="G637" s="45"/>
      <c r="H637" s="45"/>
      <c r="I637" s="45"/>
      <c r="J637" s="45"/>
      <c r="K637" s="46"/>
      <c r="L637" s="46"/>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row>
    <row r="638">
      <c r="A638" s="45"/>
      <c r="B638" s="110"/>
      <c r="C638" s="45"/>
      <c r="D638" s="45"/>
      <c r="E638" s="45"/>
      <c r="F638" s="45"/>
      <c r="G638" s="45"/>
      <c r="H638" s="45"/>
      <c r="I638" s="45"/>
      <c r="J638" s="45"/>
      <c r="K638" s="46"/>
      <c r="L638" s="46"/>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row>
    <row r="639">
      <c r="A639" s="45"/>
      <c r="B639" s="110"/>
      <c r="C639" s="45"/>
      <c r="D639" s="45"/>
      <c r="E639" s="45"/>
      <c r="F639" s="45"/>
      <c r="G639" s="45"/>
      <c r="H639" s="45"/>
      <c r="I639" s="45"/>
      <c r="J639" s="45"/>
      <c r="K639" s="46"/>
      <c r="L639" s="46"/>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row>
    <row r="640">
      <c r="A640" s="45"/>
      <c r="B640" s="110"/>
      <c r="C640" s="45"/>
      <c r="D640" s="45"/>
      <c r="E640" s="45"/>
      <c r="F640" s="45"/>
      <c r="G640" s="45"/>
      <c r="H640" s="45"/>
      <c r="I640" s="45"/>
      <c r="J640" s="45"/>
      <c r="K640" s="46"/>
      <c r="L640" s="46"/>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row>
    <row r="641">
      <c r="A641" s="45"/>
      <c r="B641" s="110"/>
      <c r="C641" s="45"/>
      <c r="D641" s="45"/>
      <c r="E641" s="45"/>
      <c r="F641" s="45"/>
      <c r="G641" s="45"/>
      <c r="H641" s="45"/>
      <c r="I641" s="45"/>
      <c r="J641" s="45"/>
      <c r="K641" s="46"/>
      <c r="L641" s="46"/>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row>
    <row r="642">
      <c r="A642" s="45"/>
      <c r="B642" s="110"/>
      <c r="C642" s="45"/>
      <c r="D642" s="45"/>
      <c r="E642" s="45"/>
      <c r="F642" s="45"/>
      <c r="G642" s="45"/>
      <c r="H642" s="45"/>
      <c r="I642" s="45"/>
      <c r="J642" s="45"/>
      <c r="K642" s="46"/>
      <c r="L642" s="46"/>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row>
    <row r="643">
      <c r="A643" s="45"/>
      <c r="B643" s="110"/>
      <c r="C643" s="45"/>
      <c r="D643" s="45"/>
      <c r="E643" s="45"/>
      <c r="F643" s="45"/>
      <c r="G643" s="45"/>
      <c r="H643" s="45"/>
      <c r="I643" s="45"/>
      <c r="J643" s="45"/>
      <c r="K643" s="46"/>
      <c r="L643" s="46"/>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row>
    <row r="644">
      <c r="A644" s="45"/>
      <c r="B644" s="110"/>
      <c r="C644" s="45"/>
      <c r="D644" s="45"/>
      <c r="E644" s="45"/>
      <c r="F644" s="45"/>
      <c r="G644" s="45"/>
      <c r="H644" s="45"/>
      <c r="I644" s="45"/>
      <c r="J644" s="45"/>
      <c r="K644" s="46"/>
      <c r="L644" s="46"/>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row>
    <row r="645">
      <c r="A645" s="45"/>
      <c r="B645" s="110"/>
      <c r="C645" s="45"/>
      <c r="D645" s="45"/>
      <c r="E645" s="45"/>
      <c r="F645" s="45"/>
      <c r="G645" s="45"/>
      <c r="H645" s="45"/>
      <c r="I645" s="45"/>
      <c r="J645" s="45"/>
      <c r="K645" s="46"/>
      <c r="L645" s="46"/>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row>
    <row r="646">
      <c r="A646" s="45"/>
      <c r="B646" s="110"/>
      <c r="C646" s="45"/>
      <c r="D646" s="45"/>
      <c r="E646" s="45"/>
      <c r="F646" s="45"/>
      <c r="G646" s="45"/>
      <c r="H646" s="45"/>
      <c r="I646" s="45"/>
      <c r="J646" s="45"/>
      <c r="K646" s="46"/>
      <c r="L646" s="46"/>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row>
    <row r="647">
      <c r="A647" s="45"/>
      <c r="B647" s="110"/>
      <c r="C647" s="45"/>
      <c r="D647" s="45"/>
      <c r="E647" s="45"/>
      <c r="F647" s="45"/>
      <c r="G647" s="45"/>
      <c r="H647" s="45"/>
      <c r="I647" s="45"/>
      <c r="J647" s="45"/>
      <c r="K647" s="46"/>
      <c r="L647" s="46"/>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row>
    <row r="648">
      <c r="A648" s="45"/>
      <c r="B648" s="110"/>
      <c r="C648" s="45"/>
      <c r="D648" s="45"/>
      <c r="E648" s="45"/>
      <c r="F648" s="45"/>
      <c r="G648" s="45"/>
      <c r="H648" s="45"/>
      <c r="I648" s="45"/>
      <c r="J648" s="45"/>
      <c r="K648" s="46"/>
      <c r="L648" s="46"/>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row>
    <row r="649">
      <c r="A649" s="45"/>
      <c r="B649" s="110"/>
      <c r="C649" s="45"/>
      <c r="D649" s="45"/>
      <c r="E649" s="45"/>
      <c r="F649" s="45"/>
      <c r="G649" s="45"/>
      <c r="H649" s="45"/>
      <c r="I649" s="45"/>
      <c r="J649" s="45"/>
      <c r="K649" s="46"/>
      <c r="L649" s="46"/>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row>
    <row r="650">
      <c r="A650" s="45"/>
      <c r="B650" s="110"/>
      <c r="C650" s="45"/>
      <c r="D650" s="45"/>
      <c r="E650" s="45"/>
      <c r="F650" s="45"/>
      <c r="G650" s="45"/>
      <c r="H650" s="45"/>
      <c r="I650" s="45"/>
      <c r="J650" s="45"/>
      <c r="K650" s="46"/>
      <c r="L650" s="46"/>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row>
    <row r="651">
      <c r="A651" s="45"/>
      <c r="B651" s="110"/>
      <c r="C651" s="45"/>
      <c r="D651" s="45"/>
      <c r="E651" s="45"/>
      <c r="F651" s="45"/>
      <c r="G651" s="45"/>
      <c r="H651" s="45"/>
      <c r="I651" s="45"/>
      <c r="J651" s="45"/>
      <c r="K651" s="46"/>
      <c r="L651" s="46"/>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row>
    <row r="652">
      <c r="A652" s="45"/>
      <c r="B652" s="110"/>
      <c r="C652" s="45"/>
      <c r="D652" s="45"/>
      <c r="E652" s="45"/>
      <c r="F652" s="45"/>
      <c r="G652" s="45"/>
      <c r="H652" s="45"/>
      <c r="I652" s="45"/>
      <c r="J652" s="45"/>
      <c r="K652" s="46"/>
      <c r="L652" s="46"/>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row>
    <row r="653">
      <c r="A653" s="45"/>
      <c r="B653" s="110"/>
      <c r="C653" s="45"/>
      <c r="D653" s="45"/>
      <c r="E653" s="45"/>
      <c r="F653" s="45"/>
      <c r="G653" s="45"/>
      <c r="H653" s="45"/>
      <c r="I653" s="45"/>
      <c r="J653" s="45"/>
      <c r="K653" s="46"/>
      <c r="L653" s="46"/>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row>
    <row r="654">
      <c r="A654" s="45"/>
      <c r="B654" s="110"/>
      <c r="C654" s="45"/>
      <c r="D654" s="45"/>
      <c r="E654" s="45"/>
      <c r="F654" s="45"/>
      <c r="G654" s="45"/>
      <c r="H654" s="45"/>
      <c r="I654" s="45"/>
      <c r="J654" s="45"/>
      <c r="K654" s="46"/>
      <c r="L654" s="46"/>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row>
    <row r="655">
      <c r="A655" s="45"/>
      <c r="B655" s="110"/>
      <c r="C655" s="45"/>
      <c r="D655" s="45"/>
      <c r="E655" s="45"/>
      <c r="F655" s="45"/>
      <c r="G655" s="45"/>
      <c r="H655" s="45"/>
      <c r="I655" s="45"/>
      <c r="J655" s="45"/>
      <c r="K655" s="46"/>
      <c r="L655" s="46"/>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row>
    <row r="656">
      <c r="A656" s="45"/>
      <c r="B656" s="110"/>
      <c r="C656" s="45"/>
      <c r="D656" s="45"/>
      <c r="E656" s="45"/>
      <c r="F656" s="45"/>
      <c r="G656" s="45"/>
      <c r="H656" s="45"/>
      <c r="I656" s="45"/>
      <c r="J656" s="45"/>
      <c r="K656" s="46"/>
      <c r="L656" s="46"/>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row>
    <row r="657">
      <c r="A657" s="45"/>
      <c r="B657" s="110"/>
      <c r="C657" s="45"/>
      <c r="D657" s="45"/>
      <c r="E657" s="45"/>
      <c r="F657" s="45"/>
      <c r="G657" s="45"/>
      <c r="H657" s="45"/>
      <c r="I657" s="45"/>
      <c r="J657" s="45"/>
      <c r="K657" s="46"/>
      <c r="L657" s="46"/>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row>
    <row r="658">
      <c r="A658" s="45"/>
      <c r="B658" s="110"/>
      <c r="C658" s="45"/>
      <c r="D658" s="45"/>
      <c r="E658" s="45"/>
      <c r="F658" s="45"/>
      <c r="G658" s="45"/>
      <c r="H658" s="45"/>
      <c r="I658" s="45"/>
      <c r="J658" s="45"/>
      <c r="K658" s="46"/>
      <c r="L658" s="46"/>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row>
    <row r="659">
      <c r="A659" s="45"/>
      <c r="B659" s="110"/>
      <c r="C659" s="45"/>
      <c r="D659" s="45"/>
      <c r="E659" s="45"/>
      <c r="F659" s="45"/>
      <c r="G659" s="45"/>
      <c r="H659" s="45"/>
      <c r="I659" s="45"/>
      <c r="J659" s="45"/>
      <c r="K659" s="46"/>
      <c r="L659" s="46"/>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row>
    <row r="660">
      <c r="A660" s="45"/>
      <c r="B660" s="110"/>
      <c r="C660" s="45"/>
      <c r="D660" s="45"/>
      <c r="E660" s="45"/>
      <c r="F660" s="45"/>
      <c r="G660" s="45"/>
      <c r="H660" s="45"/>
      <c r="I660" s="45"/>
      <c r="J660" s="45"/>
      <c r="K660" s="46"/>
      <c r="L660" s="46"/>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row>
    <row r="661">
      <c r="A661" s="45"/>
      <c r="B661" s="110"/>
      <c r="C661" s="45"/>
      <c r="D661" s="45"/>
      <c r="E661" s="45"/>
      <c r="F661" s="45"/>
      <c r="G661" s="45"/>
      <c r="H661" s="45"/>
      <c r="I661" s="45"/>
      <c r="J661" s="45"/>
      <c r="K661" s="46"/>
      <c r="L661" s="46"/>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row>
    <row r="662">
      <c r="A662" s="45"/>
      <c r="B662" s="110"/>
      <c r="C662" s="45"/>
      <c r="D662" s="45"/>
      <c r="E662" s="45"/>
      <c r="F662" s="45"/>
      <c r="G662" s="45"/>
      <c r="H662" s="45"/>
      <c r="I662" s="45"/>
      <c r="J662" s="45"/>
      <c r="K662" s="46"/>
      <c r="L662" s="46"/>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row>
    <row r="663">
      <c r="A663" s="45"/>
      <c r="B663" s="110"/>
      <c r="C663" s="45"/>
      <c r="D663" s="45"/>
      <c r="E663" s="45"/>
      <c r="F663" s="45"/>
      <c r="G663" s="45"/>
      <c r="H663" s="45"/>
      <c r="I663" s="45"/>
      <c r="J663" s="45"/>
      <c r="K663" s="46"/>
      <c r="L663" s="46"/>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row>
    <row r="664">
      <c r="A664" s="45"/>
      <c r="B664" s="110"/>
      <c r="C664" s="45"/>
      <c r="D664" s="45"/>
      <c r="E664" s="45"/>
      <c r="F664" s="45"/>
      <c r="G664" s="45"/>
      <c r="H664" s="45"/>
      <c r="I664" s="45"/>
      <c r="J664" s="45"/>
      <c r="K664" s="46"/>
      <c r="L664" s="46"/>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row>
    <row r="665">
      <c r="A665" s="45"/>
      <c r="B665" s="110"/>
      <c r="C665" s="45"/>
      <c r="D665" s="45"/>
      <c r="E665" s="45"/>
      <c r="F665" s="45"/>
      <c r="G665" s="45"/>
      <c r="H665" s="45"/>
      <c r="I665" s="45"/>
      <c r="J665" s="45"/>
      <c r="K665" s="46"/>
      <c r="L665" s="46"/>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row>
    <row r="666">
      <c r="A666" s="45"/>
      <c r="B666" s="110"/>
      <c r="C666" s="45"/>
      <c r="D666" s="45"/>
      <c r="E666" s="45"/>
      <c r="F666" s="45"/>
      <c r="G666" s="45"/>
      <c r="H666" s="45"/>
      <c r="I666" s="45"/>
      <c r="J666" s="45"/>
      <c r="K666" s="46"/>
      <c r="L666" s="46"/>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row>
    <row r="667">
      <c r="A667" s="45"/>
      <c r="B667" s="110"/>
      <c r="C667" s="45"/>
      <c r="D667" s="45"/>
      <c r="E667" s="45"/>
      <c r="F667" s="45"/>
      <c r="G667" s="45"/>
      <c r="H667" s="45"/>
      <c r="I667" s="45"/>
      <c r="J667" s="45"/>
      <c r="K667" s="46"/>
      <c r="L667" s="46"/>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row>
    <row r="668">
      <c r="A668" s="45"/>
      <c r="B668" s="110"/>
      <c r="C668" s="45"/>
      <c r="D668" s="45"/>
      <c r="E668" s="45"/>
      <c r="F668" s="45"/>
      <c r="G668" s="45"/>
      <c r="H668" s="45"/>
      <c r="I668" s="45"/>
      <c r="J668" s="45"/>
      <c r="K668" s="46"/>
      <c r="L668" s="46"/>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row>
    <row r="669">
      <c r="A669" s="45"/>
      <c r="B669" s="110"/>
      <c r="C669" s="45"/>
      <c r="D669" s="45"/>
      <c r="E669" s="45"/>
      <c r="F669" s="45"/>
      <c r="G669" s="45"/>
      <c r="H669" s="45"/>
      <c r="I669" s="45"/>
      <c r="J669" s="45"/>
      <c r="K669" s="46"/>
      <c r="L669" s="46"/>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row>
    <row r="670">
      <c r="A670" s="45"/>
      <c r="B670" s="110"/>
      <c r="C670" s="45"/>
      <c r="D670" s="45"/>
      <c r="E670" s="45"/>
      <c r="F670" s="45"/>
      <c r="G670" s="45"/>
      <c r="H670" s="45"/>
      <c r="I670" s="45"/>
      <c r="J670" s="45"/>
      <c r="K670" s="46"/>
      <c r="L670" s="46"/>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row>
    <row r="671">
      <c r="A671" s="45"/>
      <c r="B671" s="110"/>
      <c r="C671" s="45"/>
      <c r="D671" s="45"/>
      <c r="E671" s="45"/>
      <c r="F671" s="45"/>
      <c r="G671" s="45"/>
      <c r="H671" s="45"/>
      <c r="I671" s="45"/>
      <c r="J671" s="45"/>
      <c r="K671" s="46"/>
      <c r="L671" s="46"/>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row>
    <row r="672">
      <c r="A672" s="45"/>
      <c r="B672" s="110"/>
      <c r="C672" s="45"/>
      <c r="D672" s="45"/>
      <c r="E672" s="45"/>
      <c r="F672" s="45"/>
      <c r="G672" s="45"/>
      <c r="H672" s="45"/>
      <c r="I672" s="45"/>
      <c r="J672" s="45"/>
      <c r="K672" s="46"/>
      <c r="L672" s="46"/>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row>
    <row r="673">
      <c r="A673" s="45"/>
      <c r="B673" s="110"/>
      <c r="C673" s="45"/>
      <c r="D673" s="45"/>
      <c r="E673" s="45"/>
      <c r="F673" s="45"/>
      <c r="G673" s="45"/>
      <c r="H673" s="45"/>
      <c r="I673" s="45"/>
      <c r="J673" s="45"/>
      <c r="K673" s="46"/>
      <c r="L673" s="46"/>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row>
    <row r="674">
      <c r="A674" s="45"/>
      <c r="B674" s="110"/>
      <c r="C674" s="45"/>
      <c r="D674" s="45"/>
      <c r="E674" s="45"/>
      <c r="F674" s="45"/>
      <c r="G674" s="45"/>
      <c r="H674" s="45"/>
      <c r="I674" s="45"/>
      <c r="J674" s="45"/>
      <c r="K674" s="46"/>
      <c r="L674" s="46"/>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row>
    <row r="675">
      <c r="A675" s="45"/>
      <c r="B675" s="110"/>
      <c r="C675" s="45"/>
      <c r="D675" s="45"/>
      <c r="E675" s="45"/>
      <c r="F675" s="45"/>
      <c r="G675" s="45"/>
      <c r="H675" s="45"/>
      <c r="I675" s="45"/>
      <c r="J675" s="45"/>
      <c r="K675" s="46"/>
      <c r="L675" s="46"/>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row>
    <row r="676">
      <c r="A676" s="45"/>
      <c r="B676" s="110"/>
      <c r="C676" s="45"/>
      <c r="D676" s="45"/>
      <c r="E676" s="45"/>
      <c r="F676" s="45"/>
      <c r="G676" s="45"/>
      <c r="H676" s="45"/>
      <c r="I676" s="45"/>
      <c r="J676" s="45"/>
      <c r="K676" s="46"/>
      <c r="L676" s="46"/>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row>
    <row r="677">
      <c r="A677" s="45"/>
      <c r="B677" s="110"/>
      <c r="C677" s="45"/>
      <c r="D677" s="45"/>
      <c r="E677" s="45"/>
      <c r="F677" s="45"/>
      <c r="G677" s="45"/>
      <c r="H677" s="45"/>
      <c r="I677" s="45"/>
      <c r="J677" s="45"/>
      <c r="K677" s="46"/>
      <c r="L677" s="46"/>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row>
    <row r="678">
      <c r="A678" s="45"/>
      <c r="B678" s="110"/>
      <c r="C678" s="45"/>
      <c r="D678" s="45"/>
      <c r="E678" s="45"/>
      <c r="F678" s="45"/>
      <c r="G678" s="45"/>
      <c r="H678" s="45"/>
      <c r="I678" s="45"/>
      <c r="J678" s="45"/>
      <c r="K678" s="46"/>
      <c r="L678" s="46"/>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row>
    <row r="679">
      <c r="A679" s="45"/>
      <c r="B679" s="110"/>
      <c r="C679" s="45"/>
      <c r="D679" s="45"/>
      <c r="E679" s="45"/>
      <c r="F679" s="45"/>
      <c r="G679" s="45"/>
      <c r="H679" s="45"/>
      <c r="I679" s="45"/>
      <c r="J679" s="45"/>
      <c r="K679" s="46"/>
      <c r="L679" s="46"/>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row>
    <row r="680">
      <c r="A680" s="45"/>
      <c r="B680" s="110"/>
      <c r="C680" s="45"/>
      <c r="D680" s="45"/>
      <c r="E680" s="45"/>
      <c r="F680" s="45"/>
      <c r="G680" s="45"/>
      <c r="H680" s="45"/>
      <c r="I680" s="45"/>
      <c r="J680" s="45"/>
      <c r="K680" s="46"/>
      <c r="L680" s="46"/>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row>
    <row r="681">
      <c r="A681" s="45"/>
      <c r="B681" s="110"/>
      <c r="C681" s="45"/>
      <c r="D681" s="45"/>
      <c r="E681" s="45"/>
      <c r="F681" s="45"/>
      <c r="G681" s="45"/>
      <c r="H681" s="45"/>
      <c r="I681" s="45"/>
      <c r="J681" s="45"/>
      <c r="K681" s="46"/>
      <c r="L681" s="46"/>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row>
    <row r="682">
      <c r="A682" s="45"/>
      <c r="B682" s="110"/>
      <c r="C682" s="45"/>
      <c r="D682" s="45"/>
      <c r="E682" s="45"/>
      <c r="F682" s="45"/>
      <c r="G682" s="45"/>
      <c r="H682" s="45"/>
      <c r="I682" s="45"/>
      <c r="J682" s="45"/>
      <c r="K682" s="46"/>
      <c r="L682" s="46"/>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row>
    <row r="683">
      <c r="A683" s="45"/>
      <c r="B683" s="110"/>
      <c r="C683" s="45"/>
      <c r="D683" s="45"/>
      <c r="E683" s="45"/>
      <c r="F683" s="45"/>
      <c r="G683" s="45"/>
      <c r="H683" s="45"/>
      <c r="I683" s="45"/>
      <c r="J683" s="45"/>
      <c r="K683" s="46"/>
      <c r="L683" s="46"/>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row>
    <row r="684">
      <c r="A684" s="45"/>
      <c r="B684" s="110"/>
      <c r="C684" s="45"/>
      <c r="D684" s="45"/>
      <c r="E684" s="45"/>
      <c r="F684" s="45"/>
      <c r="G684" s="45"/>
      <c r="H684" s="45"/>
      <c r="I684" s="45"/>
      <c r="J684" s="45"/>
      <c r="K684" s="46"/>
      <c r="L684" s="46"/>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row>
    <row r="685">
      <c r="A685" s="45"/>
      <c r="B685" s="110"/>
      <c r="C685" s="45"/>
      <c r="D685" s="45"/>
      <c r="E685" s="45"/>
      <c r="F685" s="45"/>
      <c r="G685" s="45"/>
      <c r="H685" s="45"/>
      <c r="I685" s="45"/>
      <c r="J685" s="45"/>
      <c r="K685" s="46"/>
      <c r="L685" s="46"/>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row>
    <row r="686">
      <c r="A686" s="45"/>
      <c r="B686" s="110"/>
      <c r="C686" s="45"/>
      <c r="D686" s="45"/>
      <c r="E686" s="45"/>
      <c r="F686" s="45"/>
      <c r="G686" s="45"/>
      <c r="H686" s="45"/>
      <c r="I686" s="45"/>
      <c r="J686" s="45"/>
      <c r="K686" s="46"/>
      <c r="L686" s="46"/>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row>
    <row r="687">
      <c r="A687" s="45"/>
      <c r="B687" s="110"/>
      <c r="C687" s="45"/>
      <c r="D687" s="45"/>
      <c r="E687" s="45"/>
      <c r="F687" s="45"/>
      <c r="G687" s="45"/>
      <c r="H687" s="45"/>
      <c r="I687" s="45"/>
      <c r="J687" s="45"/>
      <c r="K687" s="46"/>
      <c r="L687" s="46"/>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row>
    <row r="688">
      <c r="A688" s="45"/>
      <c r="B688" s="110"/>
      <c r="C688" s="45"/>
      <c r="D688" s="45"/>
      <c r="E688" s="45"/>
      <c r="F688" s="45"/>
      <c r="G688" s="45"/>
      <c r="H688" s="45"/>
      <c r="I688" s="45"/>
      <c r="J688" s="45"/>
      <c r="K688" s="46"/>
      <c r="L688" s="46"/>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row>
    <row r="689">
      <c r="A689" s="45"/>
      <c r="B689" s="110"/>
      <c r="C689" s="45"/>
      <c r="D689" s="45"/>
      <c r="E689" s="45"/>
      <c r="F689" s="45"/>
      <c r="G689" s="45"/>
      <c r="H689" s="45"/>
      <c r="I689" s="45"/>
      <c r="J689" s="45"/>
      <c r="K689" s="46"/>
      <c r="L689" s="46"/>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row>
    <row r="690">
      <c r="A690" s="45"/>
      <c r="B690" s="110"/>
      <c r="C690" s="45"/>
      <c r="D690" s="45"/>
      <c r="E690" s="45"/>
      <c r="F690" s="45"/>
      <c r="G690" s="45"/>
      <c r="H690" s="45"/>
      <c r="I690" s="45"/>
      <c r="J690" s="45"/>
      <c r="K690" s="46"/>
      <c r="L690" s="46"/>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row>
    <row r="691">
      <c r="A691" s="45"/>
      <c r="B691" s="110"/>
      <c r="C691" s="45"/>
      <c r="D691" s="45"/>
      <c r="E691" s="45"/>
      <c r="F691" s="45"/>
      <c r="G691" s="45"/>
      <c r="H691" s="45"/>
      <c r="I691" s="45"/>
      <c r="J691" s="45"/>
      <c r="K691" s="46"/>
      <c r="L691" s="46"/>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row>
    <row r="692">
      <c r="A692" s="45"/>
      <c r="B692" s="110"/>
      <c r="C692" s="45"/>
      <c r="D692" s="45"/>
      <c r="E692" s="45"/>
      <c r="F692" s="45"/>
      <c r="G692" s="45"/>
      <c r="H692" s="45"/>
      <c r="I692" s="45"/>
      <c r="J692" s="45"/>
      <c r="K692" s="46"/>
      <c r="L692" s="46"/>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row>
    <row r="693">
      <c r="A693" s="45"/>
      <c r="B693" s="110"/>
      <c r="C693" s="45"/>
      <c r="D693" s="45"/>
      <c r="E693" s="45"/>
      <c r="F693" s="45"/>
      <c r="G693" s="45"/>
      <c r="H693" s="45"/>
      <c r="I693" s="45"/>
      <c r="J693" s="45"/>
      <c r="K693" s="46"/>
      <c r="L693" s="46"/>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row>
    <row r="694">
      <c r="A694" s="45"/>
      <c r="B694" s="110"/>
      <c r="C694" s="45"/>
      <c r="D694" s="45"/>
      <c r="E694" s="45"/>
      <c r="F694" s="45"/>
      <c r="G694" s="45"/>
      <c r="H694" s="45"/>
      <c r="I694" s="45"/>
      <c r="J694" s="45"/>
      <c r="K694" s="46"/>
      <c r="L694" s="46"/>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row>
    <row r="695">
      <c r="A695" s="45"/>
      <c r="B695" s="110"/>
      <c r="C695" s="45"/>
      <c r="D695" s="45"/>
      <c r="E695" s="45"/>
      <c r="F695" s="45"/>
      <c r="G695" s="45"/>
      <c r="H695" s="45"/>
      <c r="I695" s="45"/>
      <c r="J695" s="45"/>
      <c r="K695" s="46"/>
      <c r="L695" s="46"/>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row>
    <row r="696">
      <c r="A696" s="45"/>
      <c r="B696" s="110"/>
      <c r="C696" s="45"/>
      <c r="D696" s="45"/>
      <c r="E696" s="45"/>
      <c r="F696" s="45"/>
      <c r="G696" s="45"/>
      <c r="H696" s="45"/>
      <c r="I696" s="45"/>
      <c r="J696" s="45"/>
      <c r="K696" s="46"/>
      <c r="L696" s="46"/>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row>
    <row r="697">
      <c r="A697" s="45"/>
      <c r="B697" s="110"/>
      <c r="C697" s="45"/>
      <c r="D697" s="45"/>
      <c r="E697" s="45"/>
      <c r="F697" s="45"/>
      <c r="G697" s="45"/>
      <c r="H697" s="45"/>
      <c r="I697" s="45"/>
      <c r="J697" s="45"/>
      <c r="K697" s="46"/>
      <c r="L697" s="46"/>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row>
    <row r="698">
      <c r="A698" s="45"/>
      <c r="B698" s="110"/>
      <c r="C698" s="45"/>
      <c r="D698" s="45"/>
      <c r="E698" s="45"/>
      <c r="F698" s="45"/>
      <c r="G698" s="45"/>
      <c r="H698" s="45"/>
      <c r="I698" s="45"/>
      <c r="J698" s="45"/>
      <c r="K698" s="46"/>
      <c r="L698" s="46"/>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row>
    <row r="699">
      <c r="A699" s="45"/>
      <c r="B699" s="110"/>
      <c r="C699" s="45"/>
      <c r="D699" s="45"/>
      <c r="E699" s="45"/>
      <c r="F699" s="45"/>
      <c r="G699" s="45"/>
      <c r="H699" s="45"/>
      <c r="I699" s="45"/>
      <c r="J699" s="45"/>
      <c r="K699" s="46"/>
      <c r="L699" s="46"/>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row>
    <row r="700">
      <c r="A700" s="45"/>
      <c r="B700" s="110"/>
      <c r="C700" s="45"/>
      <c r="D700" s="45"/>
      <c r="E700" s="45"/>
      <c r="F700" s="45"/>
      <c r="G700" s="45"/>
      <c r="H700" s="45"/>
      <c r="I700" s="45"/>
      <c r="J700" s="45"/>
      <c r="K700" s="46"/>
      <c r="L700" s="46"/>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row>
    <row r="701">
      <c r="A701" s="45"/>
      <c r="B701" s="110"/>
      <c r="C701" s="45"/>
      <c r="D701" s="45"/>
      <c r="E701" s="45"/>
      <c r="F701" s="45"/>
      <c r="G701" s="45"/>
      <c r="H701" s="45"/>
      <c r="I701" s="45"/>
      <c r="J701" s="45"/>
      <c r="K701" s="46"/>
      <c r="L701" s="46"/>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row>
    <row r="702">
      <c r="A702" s="45"/>
      <c r="B702" s="110"/>
      <c r="C702" s="45"/>
      <c r="D702" s="45"/>
      <c r="E702" s="45"/>
      <c r="F702" s="45"/>
      <c r="G702" s="45"/>
      <c r="H702" s="45"/>
      <c r="I702" s="45"/>
      <c r="J702" s="45"/>
      <c r="K702" s="46"/>
      <c r="L702" s="46"/>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row>
    <row r="703">
      <c r="A703" s="45"/>
      <c r="B703" s="110"/>
      <c r="C703" s="45"/>
      <c r="D703" s="45"/>
      <c r="E703" s="45"/>
      <c r="F703" s="45"/>
      <c r="G703" s="45"/>
      <c r="H703" s="45"/>
      <c r="I703" s="45"/>
      <c r="J703" s="45"/>
      <c r="K703" s="46"/>
      <c r="L703" s="46"/>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row>
    <row r="704">
      <c r="A704" s="45"/>
      <c r="B704" s="110"/>
      <c r="C704" s="45"/>
      <c r="D704" s="45"/>
      <c r="E704" s="45"/>
      <c r="F704" s="45"/>
      <c r="G704" s="45"/>
      <c r="H704" s="45"/>
      <c r="I704" s="45"/>
      <c r="J704" s="45"/>
      <c r="K704" s="46"/>
      <c r="L704" s="46"/>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row>
    <row r="705">
      <c r="A705" s="45"/>
      <c r="B705" s="110"/>
      <c r="C705" s="45"/>
      <c r="D705" s="45"/>
      <c r="E705" s="45"/>
      <c r="F705" s="45"/>
      <c r="G705" s="45"/>
      <c r="H705" s="45"/>
      <c r="I705" s="45"/>
      <c r="J705" s="45"/>
      <c r="K705" s="46"/>
      <c r="L705" s="46"/>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row>
    <row r="706">
      <c r="A706" s="45"/>
      <c r="B706" s="110"/>
      <c r="C706" s="45"/>
      <c r="D706" s="45"/>
      <c r="E706" s="45"/>
      <c r="F706" s="45"/>
      <c r="G706" s="45"/>
      <c r="H706" s="45"/>
      <c r="I706" s="45"/>
      <c r="J706" s="45"/>
      <c r="K706" s="46"/>
      <c r="L706" s="46"/>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row>
    <row r="707">
      <c r="A707" s="45"/>
      <c r="B707" s="110"/>
      <c r="C707" s="45"/>
      <c r="D707" s="45"/>
      <c r="E707" s="45"/>
      <c r="F707" s="45"/>
      <c r="G707" s="45"/>
      <c r="H707" s="45"/>
      <c r="I707" s="45"/>
      <c r="J707" s="45"/>
      <c r="K707" s="46"/>
      <c r="L707" s="46"/>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row>
    <row r="708">
      <c r="A708" s="45"/>
      <c r="B708" s="110"/>
      <c r="C708" s="45"/>
      <c r="D708" s="45"/>
      <c r="E708" s="45"/>
      <c r="F708" s="45"/>
      <c r="G708" s="45"/>
      <c r="H708" s="45"/>
      <c r="I708" s="45"/>
      <c r="J708" s="45"/>
      <c r="K708" s="46"/>
      <c r="L708" s="46"/>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row>
    <row r="709">
      <c r="A709" s="45"/>
      <c r="B709" s="110"/>
      <c r="C709" s="45"/>
      <c r="D709" s="45"/>
      <c r="E709" s="45"/>
      <c r="F709" s="45"/>
      <c r="G709" s="45"/>
      <c r="H709" s="45"/>
      <c r="I709" s="45"/>
      <c r="J709" s="45"/>
      <c r="K709" s="46"/>
      <c r="L709" s="46"/>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row>
    <row r="710">
      <c r="A710" s="45"/>
      <c r="B710" s="110"/>
      <c r="C710" s="45"/>
      <c r="D710" s="45"/>
      <c r="E710" s="45"/>
      <c r="F710" s="45"/>
      <c r="G710" s="45"/>
      <c r="H710" s="45"/>
      <c r="I710" s="45"/>
      <c r="J710" s="45"/>
      <c r="K710" s="46"/>
      <c r="L710" s="46"/>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row>
    <row r="711">
      <c r="A711" s="45"/>
      <c r="B711" s="110"/>
      <c r="C711" s="45"/>
      <c r="D711" s="45"/>
      <c r="E711" s="45"/>
      <c r="F711" s="45"/>
      <c r="G711" s="45"/>
      <c r="H711" s="45"/>
      <c r="I711" s="45"/>
      <c r="J711" s="45"/>
      <c r="K711" s="46"/>
      <c r="L711" s="46"/>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row>
    <row r="712">
      <c r="A712" s="45"/>
      <c r="B712" s="110"/>
      <c r="C712" s="45"/>
      <c r="D712" s="45"/>
      <c r="E712" s="45"/>
      <c r="F712" s="45"/>
      <c r="G712" s="45"/>
      <c r="H712" s="45"/>
      <c r="I712" s="45"/>
      <c r="J712" s="45"/>
      <c r="K712" s="46"/>
      <c r="L712" s="46"/>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row>
    <row r="713">
      <c r="A713" s="45"/>
      <c r="B713" s="110"/>
      <c r="C713" s="45"/>
      <c r="D713" s="45"/>
      <c r="E713" s="45"/>
      <c r="F713" s="45"/>
      <c r="G713" s="45"/>
      <c r="H713" s="45"/>
      <c r="I713" s="45"/>
      <c r="J713" s="45"/>
      <c r="K713" s="46"/>
      <c r="L713" s="46"/>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row>
    <row r="714">
      <c r="A714" s="45"/>
      <c r="B714" s="110"/>
      <c r="C714" s="45"/>
      <c r="D714" s="45"/>
      <c r="E714" s="45"/>
      <c r="F714" s="45"/>
      <c r="G714" s="45"/>
      <c r="H714" s="45"/>
      <c r="I714" s="45"/>
      <c r="J714" s="45"/>
      <c r="K714" s="46"/>
      <c r="L714" s="46"/>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row>
    <row r="715">
      <c r="A715" s="45"/>
      <c r="B715" s="110"/>
      <c r="C715" s="45"/>
      <c r="D715" s="45"/>
      <c r="E715" s="45"/>
      <c r="F715" s="45"/>
      <c r="G715" s="45"/>
      <c r="H715" s="45"/>
      <c r="I715" s="45"/>
      <c r="J715" s="45"/>
      <c r="K715" s="46"/>
      <c r="L715" s="46"/>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row>
    <row r="716">
      <c r="A716" s="45"/>
      <c r="B716" s="110"/>
      <c r="C716" s="45"/>
      <c r="D716" s="45"/>
      <c r="E716" s="45"/>
      <c r="F716" s="45"/>
      <c r="G716" s="45"/>
      <c r="H716" s="45"/>
      <c r="I716" s="45"/>
      <c r="J716" s="45"/>
      <c r="K716" s="46"/>
      <c r="L716" s="46"/>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row>
    <row r="717">
      <c r="A717" s="45"/>
      <c r="B717" s="110"/>
      <c r="C717" s="45"/>
      <c r="D717" s="45"/>
      <c r="E717" s="45"/>
      <c r="F717" s="45"/>
      <c r="G717" s="45"/>
      <c r="H717" s="45"/>
      <c r="I717" s="45"/>
      <c r="J717" s="45"/>
      <c r="K717" s="46"/>
      <c r="L717" s="46"/>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row>
    <row r="718">
      <c r="A718" s="45"/>
      <c r="B718" s="110"/>
      <c r="C718" s="45"/>
      <c r="D718" s="45"/>
      <c r="E718" s="45"/>
      <c r="F718" s="45"/>
      <c r="G718" s="45"/>
      <c r="H718" s="45"/>
      <c r="I718" s="45"/>
      <c r="J718" s="45"/>
      <c r="K718" s="46"/>
      <c r="L718" s="46"/>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row>
    <row r="719">
      <c r="A719" s="45"/>
      <c r="B719" s="110"/>
      <c r="C719" s="45"/>
      <c r="D719" s="45"/>
      <c r="E719" s="45"/>
      <c r="F719" s="45"/>
      <c r="G719" s="45"/>
      <c r="H719" s="45"/>
      <c r="I719" s="45"/>
      <c r="J719" s="45"/>
      <c r="K719" s="46"/>
      <c r="L719" s="46"/>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row>
    <row r="720">
      <c r="A720" s="45"/>
      <c r="B720" s="110"/>
      <c r="C720" s="45"/>
      <c r="D720" s="45"/>
      <c r="E720" s="45"/>
      <c r="F720" s="45"/>
      <c r="G720" s="45"/>
      <c r="H720" s="45"/>
      <c r="I720" s="45"/>
      <c r="J720" s="45"/>
      <c r="K720" s="46"/>
      <c r="L720" s="46"/>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row>
    <row r="721">
      <c r="A721" s="45"/>
      <c r="B721" s="110"/>
      <c r="C721" s="45"/>
      <c r="D721" s="45"/>
      <c r="E721" s="45"/>
      <c r="F721" s="45"/>
      <c r="G721" s="45"/>
      <c r="H721" s="45"/>
      <c r="I721" s="45"/>
      <c r="J721" s="45"/>
      <c r="K721" s="46"/>
      <c r="L721" s="46"/>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row>
    <row r="722">
      <c r="A722" s="45"/>
      <c r="B722" s="110"/>
      <c r="C722" s="45"/>
      <c r="D722" s="45"/>
      <c r="E722" s="45"/>
      <c r="F722" s="45"/>
      <c r="G722" s="45"/>
      <c r="H722" s="45"/>
      <c r="I722" s="45"/>
      <c r="J722" s="45"/>
      <c r="K722" s="46"/>
      <c r="L722" s="46"/>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row>
    <row r="723">
      <c r="A723" s="45"/>
      <c r="B723" s="110"/>
      <c r="C723" s="45"/>
      <c r="D723" s="45"/>
      <c r="E723" s="45"/>
      <c r="F723" s="45"/>
      <c r="G723" s="45"/>
      <c r="H723" s="45"/>
      <c r="I723" s="45"/>
      <c r="J723" s="45"/>
      <c r="K723" s="46"/>
      <c r="L723" s="46"/>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row>
    <row r="724">
      <c r="A724" s="45"/>
      <c r="B724" s="110"/>
      <c r="C724" s="45"/>
      <c r="D724" s="45"/>
      <c r="E724" s="45"/>
      <c r="F724" s="45"/>
      <c r="G724" s="45"/>
      <c r="H724" s="45"/>
      <c r="I724" s="45"/>
      <c r="J724" s="45"/>
      <c r="K724" s="46"/>
      <c r="L724" s="46"/>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row>
    <row r="725">
      <c r="A725" s="45"/>
      <c r="B725" s="110"/>
      <c r="C725" s="45"/>
      <c r="D725" s="45"/>
      <c r="E725" s="45"/>
      <c r="F725" s="45"/>
      <c r="G725" s="45"/>
      <c r="H725" s="45"/>
      <c r="I725" s="45"/>
      <c r="J725" s="45"/>
      <c r="K725" s="46"/>
      <c r="L725" s="46"/>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row>
    <row r="726">
      <c r="A726" s="45"/>
      <c r="B726" s="110"/>
      <c r="C726" s="45"/>
      <c r="D726" s="45"/>
      <c r="E726" s="45"/>
      <c r="F726" s="45"/>
      <c r="G726" s="45"/>
      <c r="H726" s="45"/>
      <c r="I726" s="45"/>
      <c r="J726" s="45"/>
      <c r="K726" s="46"/>
      <c r="L726" s="46"/>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row>
    <row r="727">
      <c r="A727" s="45"/>
      <c r="B727" s="110"/>
      <c r="C727" s="45"/>
      <c r="D727" s="45"/>
      <c r="E727" s="45"/>
      <c r="F727" s="45"/>
      <c r="G727" s="45"/>
      <c r="H727" s="45"/>
      <c r="I727" s="45"/>
      <c r="J727" s="45"/>
      <c r="K727" s="46"/>
      <c r="L727" s="46"/>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row>
    <row r="728">
      <c r="A728" s="45"/>
      <c r="B728" s="110"/>
      <c r="C728" s="45"/>
      <c r="D728" s="45"/>
      <c r="E728" s="45"/>
      <c r="F728" s="45"/>
      <c r="G728" s="45"/>
      <c r="H728" s="45"/>
      <c r="I728" s="45"/>
      <c r="J728" s="45"/>
      <c r="K728" s="46"/>
      <c r="L728" s="46"/>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row>
    <row r="729">
      <c r="A729" s="45"/>
      <c r="B729" s="110"/>
      <c r="C729" s="45"/>
      <c r="D729" s="45"/>
      <c r="E729" s="45"/>
      <c r="F729" s="45"/>
      <c r="G729" s="45"/>
      <c r="H729" s="45"/>
      <c r="I729" s="45"/>
      <c r="J729" s="45"/>
      <c r="K729" s="46"/>
      <c r="L729" s="46"/>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row>
    <row r="730">
      <c r="A730" s="45"/>
      <c r="B730" s="110"/>
      <c r="C730" s="45"/>
      <c r="D730" s="45"/>
      <c r="E730" s="45"/>
      <c r="F730" s="45"/>
      <c r="G730" s="45"/>
      <c r="H730" s="45"/>
      <c r="I730" s="45"/>
      <c r="J730" s="45"/>
      <c r="K730" s="46"/>
      <c r="L730" s="46"/>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row>
    <row r="731">
      <c r="A731" s="45"/>
      <c r="B731" s="110"/>
      <c r="C731" s="45"/>
      <c r="D731" s="45"/>
      <c r="E731" s="45"/>
      <c r="F731" s="45"/>
      <c r="G731" s="45"/>
      <c r="H731" s="45"/>
      <c r="I731" s="45"/>
      <c r="J731" s="45"/>
      <c r="K731" s="46"/>
      <c r="L731" s="46"/>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row>
    <row r="732">
      <c r="A732" s="45"/>
      <c r="B732" s="110"/>
      <c r="C732" s="45"/>
      <c r="D732" s="45"/>
      <c r="E732" s="45"/>
      <c r="F732" s="45"/>
      <c r="G732" s="45"/>
      <c r="H732" s="45"/>
      <c r="I732" s="45"/>
      <c r="J732" s="45"/>
      <c r="K732" s="46"/>
      <c r="L732" s="46"/>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row>
    <row r="733">
      <c r="A733" s="45"/>
      <c r="B733" s="110"/>
      <c r="C733" s="45"/>
      <c r="D733" s="45"/>
      <c r="E733" s="45"/>
      <c r="F733" s="45"/>
      <c r="G733" s="45"/>
      <c r="H733" s="45"/>
      <c r="I733" s="45"/>
      <c r="J733" s="45"/>
      <c r="K733" s="46"/>
      <c r="L733" s="46"/>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row>
    <row r="734">
      <c r="A734" s="45"/>
      <c r="B734" s="110"/>
      <c r="C734" s="45"/>
      <c r="D734" s="45"/>
      <c r="E734" s="45"/>
      <c r="F734" s="45"/>
      <c r="G734" s="45"/>
      <c r="H734" s="45"/>
      <c r="I734" s="45"/>
      <c r="J734" s="45"/>
      <c r="K734" s="46"/>
      <c r="L734" s="46"/>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row>
    <row r="735">
      <c r="A735" s="45"/>
      <c r="B735" s="110"/>
      <c r="C735" s="45"/>
      <c r="D735" s="45"/>
      <c r="E735" s="45"/>
      <c r="F735" s="45"/>
      <c r="G735" s="45"/>
      <c r="H735" s="45"/>
      <c r="I735" s="45"/>
      <c r="J735" s="45"/>
      <c r="K735" s="46"/>
      <c r="L735" s="46"/>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row>
    <row r="736">
      <c r="A736" s="45"/>
      <c r="B736" s="110"/>
      <c r="C736" s="45"/>
      <c r="D736" s="45"/>
      <c r="E736" s="45"/>
      <c r="F736" s="45"/>
      <c r="G736" s="45"/>
      <c r="H736" s="45"/>
      <c r="I736" s="45"/>
      <c r="J736" s="45"/>
      <c r="K736" s="46"/>
      <c r="L736" s="46"/>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row>
    <row r="737">
      <c r="A737" s="45"/>
      <c r="B737" s="110"/>
      <c r="C737" s="45"/>
      <c r="D737" s="45"/>
      <c r="E737" s="45"/>
      <c r="F737" s="45"/>
      <c r="G737" s="45"/>
      <c r="H737" s="45"/>
      <c r="I737" s="45"/>
      <c r="J737" s="45"/>
      <c r="K737" s="46"/>
      <c r="L737" s="46"/>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row>
    <row r="738">
      <c r="A738" s="45"/>
      <c r="B738" s="110"/>
      <c r="C738" s="45"/>
      <c r="D738" s="45"/>
      <c r="E738" s="45"/>
      <c r="F738" s="45"/>
      <c r="G738" s="45"/>
      <c r="H738" s="45"/>
      <c r="I738" s="45"/>
      <c r="J738" s="45"/>
      <c r="K738" s="46"/>
      <c r="L738" s="46"/>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row>
    <row r="739">
      <c r="A739" s="45"/>
      <c r="B739" s="110"/>
      <c r="C739" s="45"/>
      <c r="D739" s="45"/>
      <c r="E739" s="45"/>
      <c r="F739" s="45"/>
      <c r="G739" s="45"/>
      <c r="H739" s="45"/>
      <c r="I739" s="45"/>
      <c r="J739" s="45"/>
      <c r="K739" s="46"/>
      <c r="L739" s="46"/>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row>
    <row r="740">
      <c r="A740" s="45"/>
      <c r="B740" s="110"/>
      <c r="C740" s="45"/>
      <c r="D740" s="45"/>
      <c r="E740" s="45"/>
      <c r="F740" s="45"/>
      <c r="G740" s="45"/>
      <c r="H740" s="45"/>
      <c r="I740" s="45"/>
      <c r="J740" s="45"/>
      <c r="K740" s="46"/>
      <c r="L740" s="46"/>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row>
    <row r="741">
      <c r="A741" s="45"/>
      <c r="B741" s="110"/>
      <c r="C741" s="45"/>
      <c r="D741" s="45"/>
      <c r="E741" s="45"/>
      <c r="F741" s="45"/>
      <c r="G741" s="45"/>
      <c r="H741" s="45"/>
      <c r="I741" s="45"/>
      <c r="J741" s="45"/>
      <c r="K741" s="46"/>
      <c r="L741" s="46"/>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row>
    <row r="742">
      <c r="A742" s="45"/>
      <c r="B742" s="110"/>
      <c r="C742" s="45"/>
      <c r="D742" s="45"/>
      <c r="E742" s="45"/>
      <c r="F742" s="45"/>
      <c r="G742" s="45"/>
      <c r="H742" s="45"/>
      <c r="I742" s="45"/>
      <c r="J742" s="45"/>
      <c r="K742" s="46"/>
      <c r="L742" s="46"/>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row>
    <row r="743">
      <c r="A743" s="45"/>
      <c r="B743" s="110"/>
      <c r="C743" s="45"/>
      <c r="D743" s="45"/>
      <c r="E743" s="45"/>
      <c r="F743" s="45"/>
      <c r="G743" s="45"/>
      <c r="H743" s="45"/>
      <c r="I743" s="45"/>
      <c r="J743" s="45"/>
      <c r="K743" s="46"/>
      <c r="L743" s="46"/>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row>
    <row r="744">
      <c r="A744" s="45"/>
      <c r="B744" s="110"/>
      <c r="C744" s="45"/>
      <c r="D744" s="45"/>
      <c r="E744" s="45"/>
      <c r="F744" s="45"/>
      <c r="G744" s="45"/>
      <c r="H744" s="45"/>
      <c r="I744" s="45"/>
      <c r="J744" s="45"/>
      <c r="K744" s="46"/>
      <c r="L744" s="46"/>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row>
    <row r="745">
      <c r="A745" s="45"/>
      <c r="B745" s="110"/>
      <c r="C745" s="45"/>
      <c r="D745" s="45"/>
      <c r="E745" s="45"/>
      <c r="F745" s="45"/>
      <c r="G745" s="45"/>
      <c r="H745" s="45"/>
      <c r="I745" s="45"/>
      <c r="J745" s="45"/>
      <c r="K745" s="46"/>
      <c r="L745" s="46"/>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row>
    <row r="746">
      <c r="A746" s="45"/>
      <c r="B746" s="110"/>
      <c r="C746" s="45"/>
      <c r="D746" s="45"/>
      <c r="E746" s="45"/>
      <c r="F746" s="45"/>
      <c r="G746" s="45"/>
      <c r="H746" s="45"/>
      <c r="I746" s="45"/>
      <c r="J746" s="45"/>
      <c r="K746" s="46"/>
      <c r="L746" s="46"/>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row>
    <row r="747">
      <c r="A747" s="45"/>
      <c r="B747" s="110"/>
      <c r="C747" s="45"/>
      <c r="D747" s="45"/>
      <c r="E747" s="45"/>
      <c r="F747" s="45"/>
      <c r="G747" s="45"/>
      <c r="H747" s="45"/>
      <c r="I747" s="45"/>
      <c r="J747" s="45"/>
      <c r="K747" s="46"/>
      <c r="L747" s="46"/>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row>
    <row r="748">
      <c r="A748" s="45"/>
      <c r="B748" s="110"/>
      <c r="C748" s="45"/>
      <c r="D748" s="45"/>
      <c r="E748" s="45"/>
      <c r="F748" s="45"/>
      <c r="G748" s="45"/>
      <c r="H748" s="45"/>
      <c r="I748" s="45"/>
      <c r="J748" s="45"/>
      <c r="K748" s="46"/>
      <c r="L748" s="46"/>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row>
    <row r="749">
      <c r="A749" s="45"/>
      <c r="B749" s="110"/>
      <c r="C749" s="45"/>
      <c r="D749" s="45"/>
      <c r="E749" s="45"/>
      <c r="F749" s="45"/>
      <c r="G749" s="45"/>
      <c r="H749" s="45"/>
      <c r="I749" s="45"/>
      <c r="J749" s="45"/>
      <c r="K749" s="46"/>
      <c r="L749" s="4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row>
    <row r="750">
      <c r="A750" s="45"/>
      <c r="B750" s="110"/>
      <c r="C750" s="45"/>
      <c r="D750" s="45"/>
      <c r="E750" s="45"/>
      <c r="F750" s="45"/>
      <c r="G750" s="45"/>
      <c r="H750" s="45"/>
      <c r="I750" s="45"/>
      <c r="J750" s="45"/>
      <c r="K750" s="46"/>
      <c r="L750" s="46"/>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row>
    <row r="751">
      <c r="A751" s="45"/>
      <c r="B751" s="110"/>
      <c r="C751" s="45"/>
      <c r="D751" s="45"/>
      <c r="E751" s="45"/>
      <c r="F751" s="45"/>
      <c r="G751" s="45"/>
      <c r="H751" s="45"/>
      <c r="I751" s="45"/>
      <c r="J751" s="45"/>
      <c r="K751" s="46"/>
      <c r="L751" s="46"/>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row>
    <row r="752">
      <c r="A752" s="45"/>
      <c r="B752" s="110"/>
      <c r="C752" s="45"/>
      <c r="D752" s="45"/>
      <c r="E752" s="45"/>
      <c r="F752" s="45"/>
      <c r="G752" s="45"/>
      <c r="H752" s="45"/>
      <c r="I752" s="45"/>
      <c r="J752" s="45"/>
      <c r="K752" s="46"/>
      <c r="L752" s="46"/>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row>
    <row r="753">
      <c r="A753" s="45"/>
      <c r="B753" s="110"/>
      <c r="C753" s="45"/>
      <c r="D753" s="45"/>
      <c r="E753" s="45"/>
      <c r="F753" s="45"/>
      <c r="G753" s="45"/>
      <c r="H753" s="45"/>
      <c r="I753" s="45"/>
      <c r="J753" s="45"/>
      <c r="K753" s="46"/>
      <c r="L753" s="46"/>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row>
    <row r="754">
      <c r="A754" s="45"/>
      <c r="B754" s="110"/>
      <c r="C754" s="45"/>
      <c r="D754" s="45"/>
      <c r="E754" s="45"/>
      <c r="F754" s="45"/>
      <c r="G754" s="45"/>
      <c r="H754" s="45"/>
      <c r="I754" s="45"/>
      <c r="J754" s="45"/>
      <c r="K754" s="46"/>
      <c r="L754" s="46"/>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row>
    <row r="755">
      <c r="A755" s="45"/>
      <c r="B755" s="110"/>
      <c r="C755" s="45"/>
      <c r="D755" s="45"/>
      <c r="E755" s="45"/>
      <c r="F755" s="45"/>
      <c r="G755" s="45"/>
      <c r="H755" s="45"/>
      <c r="I755" s="45"/>
      <c r="J755" s="45"/>
      <c r="K755" s="46"/>
      <c r="L755" s="46"/>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row>
    <row r="756">
      <c r="A756" s="45"/>
      <c r="B756" s="110"/>
      <c r="C756" s="45"/>
      <c r="D756" s="45"/>
      <c r="E756" s="45"/>
      <c r="F756" s="45"/>
      <c r="G756" s="45"/>
      <c r="H756" s="45"/>
      <c r="I756" s="45"/>
      <c r="J756" s="45"/>
      <c r="K756" s="46"/>
      <c r="L756" s="46"/>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row>
    <row r="757">
      <c r="A757" s="45"/>
      <c r="B757" s="110"/>
      <c r="C757" s="45"/>
      <c r="D757" s="45"/>
      <c r="E757" s="45"/>
      <c r="F757" s="45"/>
      <c r="G757" s="45"/>
      <c r="H757" s="45"/>
      <c r="I757" s="45"/>
      <c r="J757" s="45"/>
      <c r="K757" s="46"/>
      <c r="L757" s="46"/>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row>
    <row r="758">
      <c r="A758" s="45"/>
      <c r="B758" s="110"/>
      <c r="C758" s="45"/>
      <c r="D758" s="45"/>
      <c r="E758" s="45"/>
      <c r="F758" s="45"/>
      <c r="G758" s="45"/>
      <c r="H758" s="45"/>
      <c r="I758" s="45"/>
      <c r="J758" s="45"/>
      <c r="K758" s="46"/>
      <c r="L758" s="46"/>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row>
    <row r="759">
      <c r="A759" s="45"/>
      <c r="B759" s="110"/>
      <c r="C759" s="45"/>
      <c r="D759" s="45"/>
      <c r="E759" s="45"/>
      <c r="F759" s="45"/>
      <c r="G759" s="45"/>
      <c r="H759" s="45"/>
      <c r="I759" s="45"/>
      <c r="J759" s="45"/>
      <c r="K759" s="46"/>
      <c r="L759" s="46"/>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row>
    <row r="760">
      <c r="A760" s="45"/>
      <c r="B760" s="110"/>
      <c r="C760" s="45"/>
      <c r="D760" s="45"/>
      <c r="E760" s="45"/>
      <c r="F760" s="45"/>
      <c r="G760" s="45"/>
      <c r="H760" s="45"/>
      <c r="I760" s="45"/>
      <c r="J760" s="45"/>
      <c r="K760" s="46"/>
      <c r="L760" s="46"/>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row>
    <row r="761">
      <c r="A761" s="45"/>
      <c r="B761" s="110"/>
      <c r="C761" s="45"/>
      <c r="D761" s="45"/>
      <c r="E761" s="45"/>
      <c r="F761" s="45"/>
      <c r="G761" s="45"/>
      <c r="H761" s="45"/>
      <c r="I761" s="45"/>
      <c r="J761" s="45"/>
      <c r="K761" s="46"/>
      <c r="L761" s="46"/>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row>
    <row r="762">
      <c r="A762" s="45"/>
      <c r="B762" s="110"/>
      <c r="C762" s="45"/>
      <c r="D762" s="45"/>
      <c r="E762" s="45"/>
      <c r="F762" s="45"/>
      <c r="G762" s="45"/>
      <c r="H762" s="45"/>
      <c r="I762" s="45"/>
      <c r="J762" s="45"/>
      <c r="K762" s="46"/>
      <c r="L762" s="46"/>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row>
    <row r="763">
      <c r="A763" s="45"/>
      <c r="B763" s="110"/>
      <c r="C763" s="45"/>
      <c r="D763" s="45"/>
      <c r="E763" s="45"/>
      <c r="F763" s="45"/>
      <c r="G763" s="45"/>
      <c r="H763" s="45"/>
      <c r="I763" s="45"/>
      <c r="J763" s="45"/>
      <c r="K763" s="46"/>
      <c r="L763" s="46"/>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row>
    <row r="764">
      <c r="A764" s="45"/>
      <c r="B764" s="110"/>
      <c r="C764" s="45"/>
      <c r="D764" s="45"/>
      <c r="E764" s="45"/>
      <c r="F764" s="45"/>
      <c r="G764" s="45"/>
      <c r="H764" s="45"/>
      <c r="I764" s="45"/>
      <c r="J764" s="45"/>
      <c r="K764" s="46"/>
      <c r="L764" s="46"/>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row>
    <row r="765">
      <c r="A765" s="45"/>
      <c r="B765" s="110"/>
      <c r="C765" s="45"/>
      <c r="D765" s="45"/>
      <c r="E765" s="45"/>
      <c r="F765" s="45"/>
      <c r="G765" s="45"/>
      <c r="H765" s="45"/>
      <c r="I765" s="45"/>
      <c r="J765" s="45"/>
      <c r="K765" s="46"/>
      <c r="L765" s="46"/>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row>
    <row r="766">
      <c r="A766" s="45"/>
      <c r="B766" s="110"/>
      <c r="C766" s="45"/>
      <c r="D766" s="45"/>
      <c r="E766" s="45"/>
      <c r="F766" s="45"/>
      <c r="G766" s="45"/>
      <c r="H766" s="45"/>
      <c r="I766" s="45"/>
      <c r="J766" s="45"/>
      <c r="K766" s="46"/>
      <c r="L766" s="46"/>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row>
    <row r="767">
      <c r="A767" s="45"/>
      <c r="B767" s="110"/>
      <c r="C767" s="45"/>
      <c r="D767" s="45"/>
      <c r="E767" s="45"/>
      <c r="F767" s="45"/>
      <c r="G767" s="45"/>
      <c r="H767" s="45"/>
      <c r="I767" s="45"/>
      <c r="J767" s="45"/>
      <c r="K767" s="46"/>
      <c r="L767" s="46"/>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row>
    <row r="768">
      <c r="A768" s="45"/>
      <c r="B768" s="110"/>
      <c r="C768" s="45"/>
      <c r="D768" s="45"/>
      <c r="E768" s="45"/>
      <c r="F768" s="45"/>
      <c r="G768" s="45"/>
      <c r="H768" s="45"/>
      <c r="I768" s="45"/>
      <c r="J768" s="45"/>
      <c r="K768" s="46"/>
      <c r="L768" s="46"/>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row>
    <row r="769">
      <c r="A769" s="45"/>
      <c r="B769" s="110"/>
      <c r="C769" s="45"/>
      <c r="D769" s="45"/>
      <c r="E769" s="45"/>
      <c r="F769" s="45"/>
      <c r="G769" s="45"/>
      <c r="H769" s="45"/>
      <c r="I769" s="45"/>
      <c r="J769" s="45"/>
      <c r="K769" s="46"/>
      <c r="L769" s="46"/>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row>
    <row r="770">
      <c r="A770" s="45"/>
      <c r="B770" s="110"/>
      <c r="C770" s="45"/>
      <c r="D770" s="45"/>
      <c r="E770" s="45"/>
      <c r="F770" s="45"/>
      <c r="G770" s="45"/>
      <c r="H770" s="45"/>
      <c r="I770" s="45"/>
      <c r="J770" s="45"/>
      <c r="K770" s="46"/>
      <c r="L770" s="46"/>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row>
    <row r="771">
      <c r="A771" s="45"/>
      <c r="B771" s="110"/>
      <c r="C771" s="45"/>
      <c r="D771" s="45"/>
      <c r="E771" s="45"/>
      <c r="F771" s="45"/>
      <c r="G771" s="45"/>
      <c r="H771" s="45"/>
      <c r="I771" s="45"/>
      <c r="J771" s="45"/>
      <c r="K771" s="46"/>
      <c r="L771" s="46"/>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row>
    <row r="772">
      <c r="A772" s="45"/>
      <c r="B772" s="110"/>
      <c r="C772" s="45"/>
      <c r="D772" s="45"/>
      <c r="E772" s="45"/>
      <c r="F772" s="45"/>
      <c r="G772" s="45"/>
      <c r="H772" s="45"/>
      <c r="I772" s="45"/>
      <c r="J772" s="45"/>
      <c r="K772" s="46"/>
      <c r="L772" s="46"/>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row>
    <row r="773">
      <c r="A773" s="45"/>
      <c r="B773" s="110"/>
      <c r="C773" s="45"/>
      <c r="D773" s="45"/>
      <c r="E773" s="45"/>
      <c r="F773" s="45"/>
      <c r="G773" s="45"/>
      <c r="H773" s="45"/>
      <c r="I773" s="45"/>
      <c r="J773" s="45"/>
      <c r="K773" s="46"/>
      <c r="L773" s="46"/>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row>
    <row r="774">
      <c r="A774" s="45"/>
      <c r="B774" s="110"/>
      <c r="C774" s="45"/>
      <c r="D774" s="45"/>
      <c r="E774" s="45"/>
      <c r="F774" s="45"/>
      <c r="G774" s="45"/>
      <c r="H774" s="45"/>
      <c r="I774" s="45"/>
      <c r="J774" s="45"/>
      <c r="K774" s="46"/>
      <c r="L774" s="46"/>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row>
    <row r="775">
      <c r="A775" s="45"/>
      <c r="B775" s="110"/>
      <c r="C775" s="45"/>
      <c r="D775" s="45"/>
      <c r="E775" s="45"/>
      <c r="F775" s="45"/>
      <c r="G775" s="45"/>
      <c r="H775" s="45"/>
      <c r="I775" s="45"/>
      <c r="J775" s="45"/>
      <c r="K775" s="46"/>
      <c r="L775" s="46"/>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row>
    <row r="776">
      <c r="A776" s="45"/>
      <c r="B776" s="110"/>
      <c r="C776" s="45"/>
      <c r="D776" s="45"/>
      <c r="E776" s="45"/>
      <c r="F776" s="45"/>
      <c r="G776" s="45"/>
      <c r="H776" s="45"/>
      <c r="I776" s="45"/>
      <c r="J776" s="45"/>
      <c r="K776" s="46"/>
      <c r="L776" s="46"/>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row>
    <row r="777">
      <c r="A777" s="45"/>
      <c r="B777" s="110"/>
      <c r="C777" s="45"/>
      <c r="D777" s="45"/>
      <c r="E777" s="45"/>
      <c r="F777" s="45"/>
      <c r="G777" s="45"/>
      <c r="H777" s="45"/>
      <c r="I777" s="45"/>
      <c r="J777" s="45"/>
      <c r="K777" s="46"/>
      <c r="L777" s="46"/>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row>
    <row r="778">
      <c r="A778" s="45"/>
      <c r="B778" s="110"/>
      <c r="C778" s="45"/>
      <c r="D778" s="45"/>
      <c r="E778" s="45"/>
      <c r="F778" s="45"/>
      <c r="G778" s="45"/>
      <c r="H778" s="45"/>
      <c r="I778" s="45"/>
      <c r="J778" s="45"/>
      <c r="K778" s="46"/>
      <c r="L778" s="46"/>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row>
    <row r="779">
      <c r="A779" s="45"/>
      <c r="B779" s="110"/>
      <c r="C779" s="45"/>
      <c r="D779" s="45"/>
      <c r="E779" s="45"/>
      <c r="F779" s="45"/>
      <c r="G779" s="45"/>
      <c r="H779" s="45"/>
      <c r="I779" s="45"/>
      <c r="J779" s="45"/>
      <c r="K779" s="46"/>
      <c r="L779" s="46"/>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row>
    <row r="780">
      <c r="A780" s="45"/>
      <c r="B780" s="110"/>
      <c r="C780" s="45"/>
      <c r="D780" s="45"/>
      <c r="E780" s="45"/>
      <c r="F780" s="45"/>
      <c r="G780" s="45"/>
      <c r="H780" s="45"/>
      <c r="I780" s="45"/>
      <c r="J780" s="45"/>
      <c r="K780" s="46"/>
      <c r="L780" s="46"/>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row>
    <row r="781">
      <c r="A781" s="45"/>
      <c r="B781" s="110"/>
      <c r="C781" s="45"/>
      <c r="D781" s="45"/>
      <c r="E781" s="45"/>
      <c r="F781" s="45"/>
      <c r="G781" s="45"/>
      <c r="H781" s="45"/>
      <c r="I781" s="45"/>
      <c r="J781" s="45"/>
      <c r="K781" s="46"/>
      <c r="L781" s="46"/>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row>
    <row r="782">
      <c r="A782" s="45"/>
      <c r="B782" s="110"/>
      <c r="C782" s="45"/>
      <c r="D782" s="45"/>
      <c r="E782" s="45"/>
      <c r="F782" s="45"/>
      <c r="G782" s="45"/>
      <c r="H782" s="45"/>
      <c r="I782" s="45"/>
      <c r="J782" s="45"/>
      <c r="K782" s="46"/>
      <c r="L782" s="46"/>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row>
    <row r="783">
      <c r="A783" s="45"/>
      <c r="B783" s="110"/>
      <c r="C783" s="45"/>
      <c r="D783" s="45"/>
      <c r="E783" s="45"/>
      <c r="F783" s="45"/>
      <c r="G783" s="45"/>
      <c r="H783" s="45"/>
      <c r="I783" s="45"/>
      <c r="J783" s="45"/>
      <c r="K783" s="46"/>
      <c r="L783" s="46"/>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row>
    <row r="784">
      <c r="A784" s="45"/>
      <c r="B784" s="110"/>
      <c r="C784" s="45"/>
      <c r="D784" s="45"/>
      <c r="E784" s="45"/>
      <c r="F784" s="45"/>
      <c r="G784" s="45"/>
      <c r="H784" s="45"/>
      <c r="I784" s="45"/>
      <c r="J784" s="45"/>
      <c r="K784" s="46"/>
      <c r="L784" s="46"/>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row>
    <row r="785">
      <c r="A785" s="45"/>
      <c r="B785" s="110"/>
      <c r="C785" s="45"/>
      <c r="D785" s="45"/>
      <c r="E785" s="45"/>
      <c r="F785" s="45"/>
      <c r="G785" s="45"/>
      <c r="H785" s="45"/>
      <c r="I785" s="45"/>
      <c r="J785" s="45"/>
      <c r="K785" s="46"/>
      <c r="L785" s="46"/>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row>
    <row r="786">
      <c r="A786" s="45"/>
      <c r="B786" s="110"/>
      <c r="C786" s="45"/>
      <c r="D786" s="45"/>
      <c r="E786" s="45"/>
      <c r="F786" s="45"/>
      <c r="G786" s="45"/>
      <c r="H786" s="45"/>
      <c r="I786" s="45"/>
      <c r="J786" s="45"/>
      <c r="K786" s="46"/>
      <c r="L786" s="46"/>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row>
    <row r="787">
      <c r="A787" s="45"/>
      <c r="B787" s="110"/>
      <c r="C787" s="45"/>
      <c r="D787" s="45"/>
      <c r="E787" s="45"/>
      <c r="F787" s="45"/>
      <c r="G787" s="45"/>
      <c r="H787" s="45"/>
      <c r="I787" s="45"/>
      <c r="J787" s="45"/>
      <c r="K787" s="46"/>
      <c r="L787" s="46"/>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row>
    <row r="788">
      <c r="A788" s="45"/>
      <c r="B788" s="110"/>
      <c r="C788" s="45"/>
      <c r="D788" s="45"/>
      <c r="E788" s="45"/>
      <c r="F788" s="45"/>
      <c r="G788" s="45"/>
      <c r="H788" s="45"/>
      <c r="I788" s="45"/>
      <c r="J788" s="45"/>
      <c r="K788" s="46"/>
      <c r="L788" s="46"/>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row>
    <row r="789">
      <c r="A789" s="45"/>
      <c r="B789" s="110"/>
      <c r="C789" s="45"/>
      <c r="D789" s="45"/>
      <c r="E789" s="45"/>
      <c r="F789" s="45"/>
      <c r="G789" s="45"/>
      <c r="H789" s="45"/>
      <c r="I789" s="45"/>
      <c r="J789" s="45"/>
      <c r="K789" s="46"/>
      <c r="L789" s="46"/>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row>
    <row r="790">
      <c r="A790" s="45"/>
      <c r="B790" s="110"/>
      <c r="C790" s="45"/>
      <c r="D790" s="45"/>
      <c r="E790" s="45"/>
      <c r="F790" s="45"/>
      <c r="G790" s="45"/>
      <c r="H790" s="45"/>
      <c r="I790" s="45"/>
      <c r="J790" s="45"/>
      <c r="K790" s="46"/>
      <c r="L790" s="46"/>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row>
    <row r="791">
      <c r="A791" s="45"/>
      <c r="B791" s="110"/>
      <c r="C791" s="45"/>
      <c r="D791" s="45"/>
      <c r="E791" s="45"/>
      <c r="F791" s="45"/>
      <c r="G791" s="45"/>
      <c r="H791" s="45"/>
      <c r="I791" s="45"/>
      <c r="J791" s="45"/>
      <c r="K791" s="46"/>
      <c r="L791" s="46"/>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row>
    <row r="792">
      <c r="A792" s="45"/>
      <c r="B792" s="110"/>
      <c r="C792" s="45"/>
      <c r="D792" s="45"/>
      <c r="E792" s="45"/>
      <c r="F792" s="45"/>
      <c r="G792" s="45"/>
      <c r="H792" s="45"/>
      <c r="I792" s="45"/>
      <c r="J792" s="45"/>
      <c r="K792" s="46"/>
      <c r="L792" s="46"/>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row>
    <row r="793">
      <c r="A793" s="45"/>
      <c r="B793" s="110"/>
      <c r="C793" s="45"/>
      <c r="D793" s="45"/>
      <c r="E793" s="45"/>
      <c r="F793" s="45"/>
      <c r="G793" s="45"/>
      <c r="H793" s="45"/>
      <c r="I793" s="45"/>
      <c r="J793" s="45"/>
      <c r="K793" s="46"/>
      <c r="L793" s="46"/>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row>
    <row r="794">
      <c r="A794" s="45"/>
      <c r="B794" s="110"/>
      <c r="C794" s="45"/>
      <c r="D794" s="45"/>
      <c r="E794" s="45"/>
      <c r="F794" s="45"/>
      <c r="G794" s="45"/>
      <c r="H794" s="45"/>
      <c r="I794" s="45"/>
      <c r="J794" s="45"/>
      <c r="K794" s="46"/>
      <c r="L794" s="46"/>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row>
    <row r="795">
      <c r="A795" s="45"/>
      <c r="B795" s="110"/>
      <c r="C795" s="45"/>
      <c r="D795" s="45"/>
      <c r="E795" s="45"/>
      <c r="F795" s="45"/>
      <c r="G795" s="45"/>
      <c r="H795" s="45"/>
      <c r="I795" s="45"/>
      <c r="J795" s="45"/>
      <c r="K795" s="46"/>
      <c r="L795" s="46"/>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row>
    <row r="796">
      <c r="A796" s="45"/>
      <c r="B796" s="110"/>
      <c r="C796" s="45"/>
      <c r="D796" s="45"/>
      <c r="E796" s="45"/>
      <c r="F796" s="45"/>
      <c r="G796" s="45"/>
      <c r="H796" s="45"/>
      <c r="I796" s="45"/>
      <c r="J796" s="45"/>
      <c r="K796" s="46"/>
      <c r="L796" s="46"/>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row>
    <row r="797">
      <c r="A797" s="45"/>
      <c r="B797" s="110"/>
      <c r="C797" s="45"/>
      <c r="D797" s="45"/>
      <c r="E797" s="45"/>
      <c r="F797" s="45"/>
      <c r="G797" s="45"/>
      <c r="H797" s="45"/>
      <c r="I797" s="45"/>
      <c r="J797" s="45"/>
      <c r="K797" s="46"/>
      <c r="L797" s="46"/>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row>
    <row r="798">
      <c r="A798" s="45"/>
      <c r="B798" s="110"/>
      <c r="C798" s="45"/>
      <c r="D798" s="45"/>
      <c r="E798" s="45"/>
      <c r="F798" s="45"/>
      <c r="G798" s="45"/>
      <c r="H798" s="45"/>
      <c r="I798" s="45"/>
      <c r="J798" s="45"/>
      <c r="K798" s="46"/>
      <c r="L798" s="46"/>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row>
    <row r="799">
      <c r="A799" s="45"/>
      <c r="B799" s="110"/>
      <c r="C799" s="45"/>
      <c r="D799" s="45"/>
      <c r="E799" s="45"/>
      <c r="F799" s="45"/>
      <c r="G799" s="45"/>
      <c r="H799" s="45"/>
      <c r="I799" s="45"/>
      <c r="J799" s="45"/>
      <c r="K799" s="46"/>
      <c r="L799" s="46"/>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row>
    <row r="800">
      <c r="A800" s="45"/>
      <c r="B800" s="110"/>
      <c r="C800" s="45"/>
      <c r="D800" s="45"/>
      <c r="E800" s="45"/>
      <c r="F800" s="45"/>
      <c r="G800" s="45"/>
      <c r="H800" s="45"/>
      <c r="I800" s="45"/>
      <c r="J800" s="45"/>
      <c r="K800" s="46"/>
      <c r="L800" s="46"/>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row>
    <row r="801">
      <c r="A801" s="45"/>
      <c r="B801" s="110"/>
      <c r="C801" s="45"/>
      <c r="D801" s="45"/>
      <c r="E801" s="45"/>
      <c r="F801" s="45"/>
      <c r="G801" s="45"/>
      <c r="H801" s="45"/>
      <c r="I801" s="45"/>
      <c r="J801" s="45"/>
      <c r="K801" s="46"/>
      <c r="L801" s="46"/>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row>
    <row r="802">
      <c r="A802" s="45"/>
      <c r="B802" s="110"/>
      <c r="C802" s="45"/>
      <c r="D802" s="45"/>
      <c r="E802" s="45"/>
      <c r="F802" s="45"/>
      <c r="G802" s="45"/>
      <c r="H802" s="45"/>
      <c r="I802" s="45"/>
      <c r="J802" s="45"/>
      <c r="K802" s="46"/>
      <c r="L802" s="46"/>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row>
    <row r="803">
      <c r="A803" s="45"/>
      <c r="B803" s="110"/>
      <c r="C803" s="45"/>
      <c r="D803" s="45"/>
      <c r="E803" s="45"/>
      <c r="F803" s="45"/>
      <c r="G803" s="45"/>
      <c r="H803" s="45"/>
      <c r="I803" s="45"/>
      <c r="J803" s="45"/>
      <c r="K803" s="46"/>
      <c r="L803" s="46"/>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row>
    <row r="804">
      <c r="A804" s="45"/>
      <c r="B804" s="110"/>
      <c r="C804" s="45"/>
      <c r="D804" s="45"/>
      <c r="E804" s="45"/>
      <c r="F804" s="45"/>
      <c r="G804" s="45"/>
      <c r="H804" s="45"/>
      <c r="I804" s="45"/>
      <c r="J804" s="45"/>
      <c r="K804" s="46"/>
      <c r="L804" s="46"/>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row>
    <row r="805">
      <c r="A805" s="45"/>
      <c r="B805" s="110"/>
      <c r="C805" s="45"/>
      <c r="D805" s="45"/>
      <c r="E805" s="45"/>
      <c r="F805" s="45"/>
      <c r="G805" s="45"/>
      <c r="H805" s="45"/>
      <c r="I805" s="45"/>
      <c r="J805" s="45"/>
      <c r="K805" s="46"/>
      <c r="L805" s="46"/>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row>
    <row r="806">
      <c r="A806" s="45"/>
      <c r="B806" s="110"/>
      <c r="C806" s="45"/>
      <c r="D806" s="45"/>
      <c r="E806" s="45"/>
      <c r="F806" s="45"/>
      <c r="G806" s="45"/>
      <c r="H806" s="45"/>
      <c r="I806" s="45"/>
      <c r="J806" s="45"/>
      <c r="K806" s="46"/>
      <c r="L806" s="46"/>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row>
    <row r="807">
      <c r="A807" s="45"/>
      <c r="B807" s="110"/>
      <c r="C807" s="45"/>
      <c r="D807" s="45"/>
      <c r="E807" s="45"/>
      <c r="F807" s="45"/>
      <c r="G807" s="45"/>
      <c r="H807" s="45"/>
      <c r="I807" s="45"/>
      <c r="J807" s="45"/>
      <c r="K807" s="46"/>
      <c r="L807" s="46"/>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row>
    <row r="808">
      <c r="A808" s="45"/>
      <c r="B808" s="110"/>
      <c r="C808" s="45"/>
      <c r="D808" s="45"/>
      <c r="E808" s="45"/>
      <c r="F808" s="45"/>
      <c r="G808" s="45"/>
      <c r="H808" s="45"/>
      <c r="I808" s="45"/>
      <c r="J808" s="45"/>
      <c r="K808" s="46"/>
      <c r="L808" s="46"/>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row>
    <row r="809">
      <c r="A809" s="45"/>
      <c r="B809" s="110"/>
      <c r="C809" s="45"/>
      <c r="D809" s="45"/>
      <c r="E809" s="45"/>
      <c r="F809" s="45"/>
      <c r="G809" s="45"/>
      <c r="H809" s="45"/>
      <c r="I809" s="45"/>
      <c r="J809" s="45"/>
      <c r="K809" s="46"/>
      <c r="L809" s="46"/>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row>
    <row r="810">
      <c r="A810" s="45"/>
      <c r="B810" s="110"/>
      <c r="C810" s="45"/>
      <c r="D810" s="45"/>
      <c r="E810" s="45"/>
      <c r="F810" s="45"/>
      <c r="G810" s="45"/>
      <c r="H810" s="45"/>
      <c r="I810" s="45"/>
      <c r="J810" s="45"/>
      <c r="K810" s="46"/>
      <c r="L810" s="46"/>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row>
    <row r="811">
      <c r="A811" s="45"/>
      <c r="B811" s="110"/>
      <c r="C811" s="45"/>
      <c r="D811" s="45"/>
      <c r="E811" s="45"/>
      <c r="F811" s="45"/>
      <c r="G811" s="45"/>
      <c r="H811" s="45"/>
      <c r="I811" s="45"/>
      <c r="J811" s="45"/>
      <c r="K811" s="46"/>
      <c r="L811" s="46"/>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row>
    <row r="812">
      <c r="A812" s="45"/>
      <c r="B812" s="110"/>
      <c r="C812" s="45"/>
      <c r="D812" s="45"/>
      <c r="E812" s="45"/>
      <c r="F812" s="45"/>
      <c r="G812" s="45"/>
      <c r="H812" s="45"/>
      <c r="I812" s="45"/>
      <c r="J812" s="45"/>
      <c r="K812" s="46"/>
      <c r="L812" s="46"/>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row>
    <row r="813">
      <c r="A813" s="45"/>
      <c r="B813" s="110"/>
      <c r="C813" s="45"/>
      <c r="D813" s="45"/>
      <c r="E813" s="45"/>
      <c r="F813" s="45"/>
      <c r="G813" s="45"/>
      <c r="H813" s="45"/>
      <c r="I813" s="45"/>
      <c r="J813" s="45"/>
      <c r="K813" s="46"/>
      <c r="L813" s="46"/>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row>
    <row r="814">
      <c r="A814" s="45"/>
      <c r="B814" s="110"/>
      <c r="C814" s="45"/>
      <c r="D814" s="45"/>
      <c r="E814" s="45"/>
      <c r="F814" s="45"/>
      <c r="G814" s="45"/>
      <c r="H814" s="45"/>
      <c r="I814" s="45"/>
      <c r="J814" s="45"/>
      <c r="K814" s="46"/>
      <c r="L814" s="46"/>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row>
    <row r="815">
      <c r="A815" s="45"/>
      <c r="B815" s="110"/>
      <c r="C815" s="45"/>
      <c r="D815" s="45"/>
      <c r="E815" s="45"/>
      <c r="F815" s="45"/>
      <c r="G815" s="45"/>
      <c r="H815" s="45"/>
      <c r="I815" s="45"/>
      <c r="J815" s="45"/>
      <c r="K815" s="46"/>
      <c r="L815" s="46"/>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row>
    <row r="816">
      <c r="A816" s="45"/>
      <c r="B816" s="110"/>
      <c r="C816" s="45"/>
      <c r="D816" s="45"/>
      <c r="E816" s="45"/>
      <c r="F816" s="45"/>
      <c r="G816" s="45"/>
      <c r="H816" s="45"/>
      <c r="I816" s="45"/>
      <c r="J816" s="45"/>
      <c r="K816" s="46"/>
      <c r="L816" s="46"/>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row>
    <row r="817">
      <c r="A817" s="45"/>
      <c r="B817" s="110"/>
      <c r="C817" s="45"/>
      <c r="D817" s="45"/>
      <c r="E817" s="45"/>
      <c r="F817" s="45"/>
      <c r="G817" s="45"/>
      <c r="H817" s="45"/>
      <c r="I817" s="45"/>
      <c r="J817" s="45"/>
      <c r="K817" s="46"/>
      <c r="L817" s="46"/>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row>
    <row r="818">
      <c r="A818" s="45"/>
      <c r="B818" s="110"/>
      <c r="C818" s="45"/>
      <c r="D818" s="45"/>
      <c r="E818" s="45"/>
      <c r="F818" s="45"/>
      <c r="G818" s="45"/>
      <c r="H818" s="45"/>
      <c r="I818" s="45"/>
      <c r="J818" s="45"/>
      <c r="K818" s="46"/>
      <c r="L818" s="46"/>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row>
    <row r="819">
      <c r="A819" s="45"/>
      <c r="B819" s="110"/>
      <c r="C819" s="45"/>
      <c r="D819" s="45"/>
      <c r="E819" s="45"/>
      <c r="F819" s="45"/>
      <c r="G819" s="45"/>
      <c r="H819" s="45"/>
      <c r="I819" s="45"/>
      <c r="J819" s="45"/>
      <c r="K819" s="46"/>
      <c r="L819" s="46"/>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row>
    <row r="820">
      <c r="A820" s="45"/>
      <c r="B820" s="110"/>
      <c r="C820" s="45"/>
      <c r="D820" s="45"/>
      <c r="E820" s="45"/>
      <c r="F820" s="45"/>
      <c r="G820" s="45"/>
      <c r="H820" s="45"/>
      <c r="I820" s="45"/>
      <c r="J820" s="45"/>
      <c r="K820" s="46"/>
      <c r="L820" s="46"/>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row>
    <row r="821">
      <c r="A821" s="45"/>
      <c r="B821" s="110"/>
      <c r="C821" s="45"/>
      <c r="D821" s="45"/>
      <c r="E821" s="45"/>
      <c r="F821" s="45"/>
      <c r="G821" s="45"/>
      <c r="H821" s="45"/>
      <c r="I821" s="45"/>
      <c r="J821" s="45"/>
      <c r="K821" s="46"/>
      <c r="L821" s="46"/>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row>
    <row r="822">
      <c r="A822" s="45"/>
      <c r="B822" s="110"/>
      <c r="C822" s="45"/>
      <c r="D822" s="45"/>
      <c r="E822" s="45"/>
      <c r="F822" s="45"/>
      <c r="G822" s="45"/>
      <c r="H822" s="45"/>
      <c r="I822" s="45"/>
      <c r="J822" s="45"/>
      <c r="K822" s="46"/>
      <c r="L822" s="46"/>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row>
    <row r="823">
      <c r="A823" s="45"/>
      <c r="B823" s="110"/>
      <c r="C823" s="45"/>
      <c r="D823" s="45"/>
      <c r="E823" s="45"/>
      <c r="F823" s="45"/>
      <c r="G823" s="45"/>
      <c r="H823" s="45"/>
      <c r="I823" s="45"/>
      <c r="J823" s="45"/>
      <c r="K823" s="46"/>
      <c r="L823" s="46"/>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row>
    <row r="824">
      <c r="A824" s="45"/>
      <c r="B824" s="110"/>
      <c r="C824" s="45"/>
      <c r="D824" s="45"/>
      <c r="E824" s="45"/>
      <c r="F824" s="45"/>
      <c r="G824" s="45"/>
      <c r="H824" s="45"/>
      <c r="I824" s="45"/>
      <c r="J824" s="45"/>
      <c r="K824" s="46"/>
      <c r="L824" s="46"/>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row>
    <row r="825">
      <c r="A825" s="45"/>
      <c r="B825" s="110"/>
      <c r="C825" s="45"/>
      <c r="D825" s="45"/>
      <c r="E825" s="45"/>
      <c r="F825" s="45"/>
      <c r="G825" s="45"/>
      <c r="H825" s="45"/>
      <c r="I825" s="45"/>
      <c r="J825" s="45"/>
      <c r="K825" s="46"/>
      <c r="L825" s="46"/>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row>
    <row r="826">
      <c r="A826" s="45"/>
      <c r="B826" s="110"/>
      <c r="C826" s="45"/>
      <c r="D826" s="45"/>
      <c r="E826" s="45"/>
      <c r="F826" s="45"/>
      <c r="G826" s="45"/>
      <c r="H826" s="45"/>
      <c r="I826" s="45"/>
      <c r="J826" s="45"/>
      <c r="K826" s="46"/>
      <c r="L826" s="46"/>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row>
    <row r="827">
      <c r="A827" s="45"/>
      <c r="B827" s="110"/>
      <c r="C827" s="45"/>
      <c r="D827" s="45"/>
      <c r="E827" s="45"/>
      <c r="F827" s="45"/>
      <c r="G827" s="45"/>
      <c r="H827" s="45"/>
      <c r="I827" s="45"/>
      <c r="J827" s="45"/>
      <c r="K827" s="46"/>
      <c r="L827" s="46"/>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row>
    <row r="828">
      <c r="A828" s="45"/>
      <c r="B828" s="110"/>
      <c r="C828" s="45"/>
      <c r="D828" s="45"/>
      <c r="E828" s="45"/>
      <c r="F828" s="45"/>
      <c r="G828" s="45"/>
      <c r="H828" s="45"/>
      <c r="I828" s="45"/>
      <c r="J828" s="45"/>
      <c r="K828" s="46"/>
      <c r="L828" s="46"/>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row>
    <row r="829">
      <c r="A829" s="45"/>
      <c r="B829" s="110"/>
      <c r="C829" s="45"/>
      <c r="D829" s="45"/>
      <c r="E829" s="45"/>
      <c r="F829" s="45"/>
      <c r="G829" s="45"/>
      <c r="H829" s="45"/>
      <c r="I829" s="45"/>
      <c r="J829" s="45"/>
      <c r="K829" s="46"/>
      <c r="L829" s="46"/>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row>
    <row r="830">
      <c r="A830" s="45"/>
      <c r="B830" s="110"/>
      <c r="C830" s="45"/>
      <c r="D830" s="45"/>
      <c r="E830" s="45"/>
      <c r="F830" s="45"/>
      <c r="G830" s="45"/>
      <c r="H830" s="45"/>
      <c r="I830" s="45"/>
      <c r="J830" s="45"/>
      <c r="K830" s="46"/>
      <c r="L830" s="46"/>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row>
    <row r="831">
      <c r="A831" s="45"/>
      <c r="B831" s="110"/>
      <c r="C831" s="45"/>
      <c r="D831" s="45"/>
      <c r="E831" s="45"/>
      <c r="F831" s="45"/>
      <c r="G831" s="45"/>
      <c r="H831" s="45"/>
      <c r="I831" s="45"/>
      <c r="J831" s="45"/>
      <c r="K831" s="46"/>
      <c r="L831" s="46"/>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row>
    <row r="832">
      <c r="A832" s="45"/>
      <c r="B832" s="110"/>
      <c r="C832" s="45"/>
      <c r="D832" s="45"/>
      <c r="E832" s="45"/>
      <c r="F832" s="45"/>
      <c r="G832" s="45"/>
      <c r="H832" s="45"/>
      <c r="I832" s="45"/>
      <c r="J832" s="45"/>
      <c r="K832" s="46"/>
      <c r="L832" s="46"/>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row>
    <row r="833">
      <c r="A833" s="45"/>
      <c r="B833" s="110"/>
      <c r="C833" s="45"/>
      <c r="D833" s="45"/>
      <c r="E833" s="45"/>
      <c r="F833" s="45"/>
      <c r="G833" s="45"/>
      <c r="H833" s="45"/>
      <c r="I833" s="45"/>
      <c r="J833" s="45"/>
      <c r="K833" s="46"/>
      <c r="L833" s="46"/>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row>
    <row r="834">
      <c r="A834" s="45"/>
      <c r="B834" s="110"/>
      <c r="C834" s="45"/>
      <c r="D834" s="45"/>
      <c r="E834" s="45"/>
      <c r="F834" s="45"/>
      <c r="G834" s="45"/>
      <c r="H834" s="45"/>
      <c r="I834" s="45"/>
      <c r="J834" s="45"/>
      <c r="K834" s="46"/>
      <c r="L834" s="46"/>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row>
    <row r="835">
      <c r="A835" s="45"/>
      <c r="B835" s="110"/>
      <c r="C835" s="45"/>
      <c r="D835" s="45"/>
      <c r="E835" s="45"/>
      <c r="F835" s="45"/>
      <c r="G835" s="45"/>
      <c r="H835" s="45"/>
      <c r="I835" s="45"/>
      <c r="J835" s="45"/>
      <c r="K835" s="46"/>
      <c r="L835" s="46"/>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row>
    <row r="836">
      <c r="A836" s="45"/>
      <c r="B836" s="110"/>
      <c r="C836" s="45"/>
      <c r="D836" s="45"/>
      <c r="E836" s="45"/>
      <c r="F836" s="45"/>
      <c r="G836" s="45"/>
      <c r="H836" s="45"/>
      <c r="I836" s="45"/>
      <c r="J836" s="45"/>
      <c r="K836" s="46"/>
      <c r="L836" s="46"/>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row>
    <row r="837">
      <c r="A837" s="45"/>
      <c r="B837" s="110"/>
      <c r="C837" s="45"/>
      <c r="D837" s="45"/>
      <c r="E837" s="45"/>
      <c r="F837" s="45"/>
      <c r="G837" s="45"/>
      <c r="H837" s="45"/>
      <c r="I837" s="45"/>
      <c r="J837" s="45"/>
      <c r="K837" s="46"/>
      <c r="L837" s="46"/>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row>
    <row r="838">
      <c r="A838" s="45"/>
      <c r="B838" s="110"/>
      <c r="C838" s="45"/>
      <c r="D838" s="45"/>
      <c r="E838" s="45"/>
      <c r="F838" s="45"/>
      <c r="G838" s="45"/>
      <c r="H838" s="45"/>
      <c r="I838" s="45"/>
      <c r="J838" s="45"/>
      <c r="K838" s="46"/>
      <c r="L838" s="46"/>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row>
    <row r="839">
      <c r="A839" s="45"/>
      <c r="B839" s="110"/>
      <c r="C839" s="45"/>
      <c r="D839" s="45"/>
      <c r="E839" s="45"/>
      <c r="F839" s="45"/>
      <c r="G839" s="45"/>
      <c r="H839" s="45"/>
      <c r="I839" s="45"/>
      <c r="J839" s="45"/>
      <c r="K839" s="46"/>
      <c r="L839" s="46"/>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row>
    <row r="840">
      <c r="A840" s="45"/>
      <c r="B840" s="110"/>
      <c r="C840" s="45"/>
      <c r="D840" s="45"/>
      <c r="E840" s="45"/>
      <c r="F840" s="45"/>
      <c r="G840" s="45"/>
      <c r="H840" s="45"/>
      <c r="I840" s="45"/>
      <c r="J840" s="45"/>
      <c r="K840" s="46"/>
      <c r="L840" s="46"/>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row>
    <row r="841">
      <c r="A841" s="45"/>
      <c r="B841" s="110"/>
      <c r="C841" s="45"/>
      <c r="D841" s="45"/>
      <c r="E841" s="45"/>
      <c r="F841" s="45"/>
      <c r="G841" s="45"/>
      <c r="H841" s="45"/>
      <c r="I841" s="45"/>
      <c r="J841" s="45"/>
      <c r="K841" s="46"/>
      <c r="L841" s="46"/>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row>
    <row r="842">
      <c r="A842" s="45"/>
      <c r="B842" s="110"/>
      <c r="C842" s="45"/>
      <c r="D842" s="45"/>
      <c r="E842" s="45"/>
      <c r="F842" s="45"/>
      <c r="G842" s="45"/>
      <c r="H842" s="45"/>
      <c r="I842" s="45"/>
      <c r="J842" s="45"/>
      <c r="K842" s="46"/>
      <c r="L842" s="46"/>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row>
    <row r="843">
      <c r="A843" s="45"/>
      <c r="B843" s="110"/>
      <c r="C843" s="45"/>
      <c r="D843" s="45"/>
      <c r="E843" s="45"/>
      <c r="F843" s="45"/>
      <c r="G843" s="45"/>
      <c r="H843" s="45"/>
      <c r="I843" s="45"/>
      <c r="J843" s="45"/>
      <c r="K843" s="46"/>
      <c r="L843" s="46"/>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row>
    <row r="844">
      <c r="A844" s="45"/>
      <c r="B844" s="110"/>
      <c r="C844" s="45"/>
      <c r="D844" s="45"/>
      <c r="E844" s="45"/>
      <c r="F844" s="45"/>
      <c r="G844" s="45"/>
      <c r="H844" s="45"/>
      <c r="I844" s="45"/>
      <c r="J844" s="45"/>
      <c r="K844" s="46"/>
      <c r="L844" s="46"/>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row>
    <row r="845">
      <c r="A845" s="45"/>
      <c r="B845" s="110"/>
      <c r="C845" s="45"/>
      <c r="D845" s="45"/>
      <c r="E845" s="45"/>
      <c r="F845" s="45"/>
      <c r="G845" s="45"/>
      <c r="H845" s="45"/>
      <c r="I845" s="45"/>
      <c r="J845" s="45"/>
      <c r="K845" s="46"/>
      <c r="L845" s="46"/>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row>
    <row r="846">
      <c r="A846" s="45"/>
      <c r="B846" s="110"/>
      <c r="C846" s="45"/>
      <c r="D846" s="45"/>
      <c r="E846" s="45"/>
      <c r="F846" s="45"/>
      <c r="G846" s="45"/>
      <c r="H846" s="45"/>
      <c r="I846" s="45"/>
      <c r="J846" s="45"/>
      <c r="K846" s="46"/>
      <c r="L846" s="46"/>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row>
    <row r="847">
      <c r="A847" s="45"/>
      <c r="B847" s="110"/>
      <c r="C847" s="45"/>
      <c r="D847" s="45"/>
      <c r="E847" s="45"/>
      <c r="F847" s="45"/>
      <c r="G847" s="45"/>
      <c r="H847" s="45"/>
      <c r="I847" s="45"/>
      <c r="J847" s="45"/>
      <c r="K847" s="46"/>
      <c r="L847" s="46"/>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row>
    <row r="848">
      <c r="A848" s="45"/>
      <c r="B848" s="110"/>
      <c r="C848" s="45"/>
      <c r="D848" s="45"/>
      <c r="E848" s="45"/>
      <c r="F848" s="45"/>
      <c r="G848" s="45"/>
      <c r="H848" s="45"/>
      <c r="I848" s="45"/>
      <c r="J848" s="45"/>
      <c r="K848" s="46"/>
      <c r="L848" s="46"/>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row>
    <row r="849">
      <c r="A849" s="45"/>
      <c r="B849" s="110"/>
      <c r="C849" s="45"/>
      <c r="D849" s="45"/>
      <c r="E849" s="45"/>
      <c r="F849" s="45"/>
      <c r="G849" s="45"/>
      <c r="H849" s="45"/>
      <c r="I849" s="45"/>
      <c r="J849" s="45"/>
      <c r="K849" s="46"/>
      <c r="L849" s="46"/>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row>
    <row r="850">
      <c r="A850" s="45"/>
      <c r="B850" s="110"/>
      <c r="C850" s="45"/>
      <c r="D850" s="45"/>
      <c r="E850" s="45"/>
      <c r="F850" s="45"/>
      <c r="G850" s="45"/>
      <c r="H850" s="45"/>
      <c r="I850" s="45"/>
      <c r="J850" s="45"/>
      <c r="K850" s="46"/>
      <c r="L850" s="46"/>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row>
    <row r="851">
      <c r="A851" s="45"/>
      <c r="B851" s="110"/>
      <c r="C851" s="45"/>
      <c r="D851" s="45"/>
      <c r="E851" s="45"/>
      <c r="F851" s="45"/>
      <c r="G851" s="45"/>
      <c r="H851" s="45"/>
      <c r="I851" s="45"/>
      <c r="J851" s="45"/>
      <c r="K851" s="46"/>
      <c r="L851" s="46"/>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row>
    <row r="852">
      <c r="A852" s="45"/>
      <c r="B852" s="110"/>
      <c r="C852" s="45"/>
      <c r="D852" s="45"/>
      <c r="E852" s="45"/>
      <c r="F852" s="45"/>
      <c r="G852" s="45"/>
      <c r="H852" s="45"/>
      <c r="I852" s="45"/>
      <c r="J852" s="45"/>
      <c r="K852" s="46"/>
      <c r="L852" s="46"/>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row>
    <row r="853">
      <c r="A853" s="45"/>
      <c r="B853" s="110"/>
      <c r="C853" s="45"/>
      <c r="D853" s="45"/>
      <c r="E853" s="45"/>
      <c r="F853" s="45"/>
      <c r="G853" s="45"/>
      <c r="H853" s="45"/>
      <c r="I853" s="45"/>
      <c r="J853" s="45"/>
      <c r="K853" s="46"/>
      <c r="L853" s="46"/>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row>
    <row r="854">
      <c r="A854" s="45"/>
      <c r="B854" s="110"/>
      <c r="C854" s="45"/>
      <c r="D854" s="45"/>
      <c r="E854" s="45"/>
      <c r="F854" s="45"/>
      <c r="G854" s="45"/>
      <c r="H854" s="45"/>
      <c r="I854" s="45"/>
      <c r="J854" s="45"/>
      <c r="K854" s="46"/>
      <c r="L854" s="46"/>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row>
    <row r="855">
      <c r="A855" s="45"/>
      <c r="B855" s="110"/>
      <c r="C855" s="45"/>
      <c r="D855" s="45"/>
      <c r="E855" s="45"/>
      <c r="F855" s="45"/>
      <c r="G855" s="45"/>
      <c r="H855" s="45"/>
      <c r="I855" s="45"/>
      <c r="J855" s="45"/>
      <c r="K855" s="46"/>
      <c r="L855" s="46"/>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row>
    <row r="856">
      <c r="A856" s="45"/>
      <c r="B856" s="110"/>
      <c r="C856" s="45"/>
      <c r="D856" s="45"/>
      <c r="E856" s="45"/>
      <c r="F856" s="45"/>
      <c r="G856" s="45"/>
      <c r="H856" s="45"/>
      <c r="I856" s="45"/>
      <c r="J856" s="45"/>
      <c r="K856" s="46"/>
      <c r="L856" s="46"/>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row>
    <row r="857">
      <c r="A857" s="45"/>
      <c r="B857" s="110"/>
      <c r="C857" s="45"/>
      <c r="D857" s="45"/>
      <c r="E857" s="45"/>
      <c r="F857" s="45"/>
      <c r="G857" s="45"/>
      <c r="H857" s="45"/>
      <c r="I857" s="45"/>
      <c r="J857" s="45"/>
      <c r="K857" s="46"/>
      <c r="L857" s="46"/>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row>
    <row r="858">
      <c r="A858" s="45"/>
      <c r="B858" s="110"/>
      <c r="C858" s="45"/>
      <c r="D858" s="45"/>
      <c r="E858" s="45"/>
      <c r="F858" s="45"/>
      <c r="G858" s="45"/>
      <c r="H858" s="45"/>
      <c r="I858" s="45"/>
      <c r="J858" s="45"/>
      <c r="K858" s="46"/>
      <c r="L858" s="46"/>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row>
    <row r="859">
      <c r="A859" s="45"/>
      <c r="B859" s="110"/>
      <c r="C859" s="45"/>
      <c r="D859" s="45"/>
      <c r="E859" s="45"/>
      <c r="F859" s="45"/>
      <c r="G859" s="45"/>
      <c r="H859" s="45"/>
      <c r="I859" s="45"/>
      <c r="J859" s="45"/>
      <c r="K859" s="46"/>
      <c r="L859" s="46"/>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row>
    <row r="860">
      <c r="A860" s="45"/>
      <c r="B860" s="110"/>
      <c r="C860" s="45"/>
      <c r="D860" s="45"/>
      <c r="E860" s="45"/>
      <c r="F860" s="45"/>
      <c r="G860" s="45"/>
      <c r="H860" s="45"/>
      <c r="I860" s="45"/>
      <c r="J860" s="45"/>
      <c r="K860" s="46"/>
      <c r="L860" s="46"/>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row>
    <row r="861">
      <c r="A861" s="45"/>
      <c r="B861" s="110"/>
      <c r="C861" s="45"/>
      <c r="D861" s="45"/>
      <c r="E861" s="45"/>
      <c r="F861" s="45"/>
      <c r="G861" s="45"/>
      <c r="H861" s="45"/>
      <c r="I861" s="45"/>
      <c r="J861" s="45"/>
      <c r="K861" s="46"/>
      <c r="L861" s="46"/>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row>
    <row r="862">
      <c r="A862" s="45"/>
      <c r="B862" s="110"/>
      <c r="C862" s="45"/>
      <c r="D862" s="45"/>
      <c r="E862" s="45"/>
      <c r="F862" s="45"/>
      <c r="G862" s="45"/>
      <c r="H862" s="45"/>
      <c r="I862" s="45"/>
      <c r="J862" s="45"/>
      <c r="K862" s="46"/>
      <c r="L862" s="46"/>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row>
    <row r="863">
      <c r="A863" s="45"/>
      <c r="B863" s="110"/>
      <c r="C863" s="45"/>
      <c r="D863" s="45"/>
      <c r="E863" s="45"/>
      <c r="F863" s="45"/>
      <c r="G863" s="45"/>
      <c r="H863" s="45"/>
      <c r="I863" s="45"/>
      <c r="J863" s="45"/>
      <c r="K863" s="46"/>
      <c r="L863" s="46"/>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row>
    <row r="864">
      <c r="A864" s="45"/>
      <c r="B864" s="110"/>
      <c r="C864" s="45"/>
      <c r="D864" s="45"/>
      <c r="E864" s="45"/>
      <c r="F864" s="45"/>
      <c r="G864" s="45"/>
      <c r="H864" s="45"/>
      <c r="I864" s="45"/>
      <c r="J864" s="45"/>
      <c r="K864" s="46"/>
      <c r="L864" s="46"/>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row>
    <row r="865">
      <c r="A865" s="45"/>
      <c r="B865" s="110"/>
      <c r="C865" s="45"/>
      <c r="D865" s="45"/>
      <c r="E865" s="45"/>
      <c r="F865" s="45"/>
      <c r="G865" s="45"/>
      <c r="H865" s="45"/>
      <c r="I865" s="45"/>
      <c r="J865" s="45"/>
      <c r="K865" s="46"/>
      <c r="L865" s="46"/>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row>
    <row r="866">
      <c r="A866" s="45"/>
      <c r="B866" s="110"/>
      <c r="C866" s="45"/>
      <c r="D866" s="45"/>
      <c r="E866" s="45"/>
      <c r="F866" s="45"/>
      <c r="G866" s="45"/>
      <c r="H866" s="45"/>
      <c r="I866" s="45"/>
      <c r="J866" s="45"/>
      <c r="K866" s="46"/>
      <c r="L866" s="46"/>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row>
    <row r="867">
      <c r="A867" s="45"/>
      <c r="B867" s="110"/>
      <c r="C867" s="45"/>
      <c r="D867" s="45"/>
      <c r="E867" s="45"/>
      <c r="F867" s="45"/>
      <c r="G867" s="45"/>
      <c r="H867" s="45"/>
      <c r="I867" s="45"/>
      <c r="J867" s="45"/>
      <c r="K867" s="46"/>
      <c r="L867" s="46"/>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row>
    <row r="868">
      <c r="A868" s="45"/>
      <c r="B868" s="110"/>
      <c r="C868" s="45"/>
      <c r="D868" s="45"/>
      <c r="E868" s="45"/>
      <c r="F868" s="45"/>
      <c r="G868" s="45"/>
      <c r="H868" s="45"/>
      <c r="I868" s="45"/>
      <c r="J868" s="45"/>
      <c r="K868" s="46"/>
      <c r="L868" s="46"/>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row>
    <row r="869">
      <c r="A869" s="45"/>
      <c r="B869" s="110"/>
      <c r="C869" s="45"/>
      <c r="D869" s="45"/>
      <c r="E869" s="45"/>
      <c r="F869" s="45"/>
      <c r="G869" s="45"/>
      <c r="H869" s="45"/>
      <c r="I869" s="45"/>
      <c r="J869" s="45"/>
      <c r="K869" s="46"/>
      <c r="L869" s="46"/>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row>
    <row r="870">
      <c r="A870" s="45"/>
      <c r="B870" s="110"/>
      <c r="C870" s="45"/>
      <c r="D870" s="45"/>
      <c r="E870" s="45"/>
      <c r="F870" s="45"/>
      <c r="G870" s="45"/>
      <c r="H870" s="45"/>
      <c r="I870" s="45"/>
      <c r="J870" s="45"/>
      <c r="K870" s="46"/>
      <c r="L870" s="46"/>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row>
    <row r="871">
      <c r="A871" s="45"/>
      <c r="B871" s="110"/>
      <c r="C871" s="45"/>
      <c r="D871" s="45"/>
      <c r="E871" s="45"/>
      <c r="F871" s="45"/>
      <c r="G871" s="45"/>
      <c r="H871" s="45"/>
      <c r="I871" s="45"/>
      <c r="J871" s="45"/>
      <c r="K871" s="46"/>
      <c r="L871" s="46"/>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row>
    <row r="872">
      <c r="A872" s="45"/>
      <c r="B872" s="110"/>
      <c r="C872" s="45"/>
      <c r="D872" s="45"/>
      <c r="E872" s="45"/>
      <c r="F872" s="45"/>
      <c r="G872" s="45"/>
      <c r="H872" s="45"/>
      <c r="I872" s="45"/>
      <c r="J872" s="45"/>
      <c r="K872" s="46"/>
      <c r="L872" s="46"/>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row>
    <row r="873">
      <c r="A873" s="45"/>
      <c r="B873" s="110"/>
      <c r="C873" s="45"/>
      <c r="D873" s="45"/>
      <c r="E873" s="45"/>
      <c r="F873" s="45"/>
      <c r="G873" s="45"/>
      <c r="H873" s="45"/>
      <c r="I873" s="45"/>
      <c r="J873" s="45"/>
      <c r="K873" s="46"/>
      <c r="L873" s="46"/>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row>
    <row r="874">
      <c r="A874" s="45"/>
      <c r="B874" s="110"/>
      <c r="C874" s="45"/>
      <c r="D874" s="45"/>
      <c r="E874" s="45"/>
      <c r="F874" s="45"/>
      <c r="G874" s="45"/>
      <c r="H874" s="45"/>
      <c r="I874" s="45"/>
      <c r="J874" s="45"/>
      <c r="K874" s="46"/>
      <c r="L874" s="46"/>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row>
    <row r="875">
      <c r="A875" s="45"/>
      <c r="B875" s="110"/>
      <c r="C875" s="45"/>
      <c r="D875" s="45"/>
      <c r="E875" s="45"/>
      <c r="F875" s="45"/>
      <c r="G875" s="45"/>
      <c r="H875" s="45"/>
      <c r="I875" s="45"/>
      <c r="J875" s="45"/>
      <c r="K875" s="46"/>
      <c r="L875" s="46"/>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row>
    <row r="876">
      <c r="A876" s="45"/>
      <c r="B876" s="110"/>
      <c r="C876" s="45"/>
      <c r="D876" s="45"/>
      <c r="E876" s="45"/>
      <c r="F876" s="45"/>
      <c r="G876" s="45"/>
      <c r="H876" s="45"/>
      <c r="I876" s="45"/>
      <c r="J876" s="45"/>
      <c r="K876" s="46"/>
      <c r="L876" s="46"/>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row>
    <row r="877">
      <c r="A877" s="45"/>
      <c r="B877" s="110"/>
      <c r="C877" s="45"/>
      <c r="D877" s="45"/>
      <c r="E877" s="45"/>
      <c r="F877" s="45"/>
      <c r="G877" s="45"/>
      <c r="H877" s="45"/>
      <c r="I877" s="45"/>
      <c r="J877" s="45"/>
      <c r="K877" s="46"/>
      <c r="L877" s="46"/>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row>
    <row r="878">
      <c r="A878" s="45"/>
      <c r="B878" s="110"/>
      <c r="C878" s="45"/>
      <c r="D878" s="45"/>
      <c r="E878" s="45"/>
      <c r="F878" s="45"/>
      <c r="G878" s="45"/>
      <c r="H878" s="45"/>
      <c r="I878" s="45"/>
      <c r="J878" s="45"/>
      <c r="K878" s="46"/>
      <c r="L878" s="46"/>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row>
    <row r="879">
      <c r="A879" s="45"/>
      <c r="B879" s="110"/>
      <c r="C879" s="45"/>
      <c r="D879" s="45"/>
      <c r="E879" s="45"/>
      <c r="F879" s="45"/>
      <c r="G879" s="45"/>
      <c r="H879" s="45"/>
      <c r="I879" s="45"/>
      <c r="J879" s="45"/>
      <c r="K879" s="46"/>
      <c r="L879" s="46"/>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row>
    <row r="880">
      <c r="A880" s="45"/>
      <c r="B880" s="110"/>
      <c r="C880" s="45"/>
      <c r="D880" s="45"/>
      <c r="E880" s="45"/>
      <c r="F880" s="45"/>
      <c r="G880" s="45"/>
      <c r="H880" s="45"/>
      <c r="I880" s="45"/>
      <c r="J880" s="45"/>
      <c r="K880" s="46"/>
      <c r="L880" s="46"/>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row>
    <row r="881">
      <c r="A881" s="45"/>
      <c r="B881" s="110"/>
      <c r="C881" s="45"/>
      <c r="D881" s="45"/>
      <c r="E881" s="45"/>
      <c r="F881" s="45"/>
      <c r="G881" s="45"/>
      <c r="H881" s="45"/>
      <c r="I881" s="45"/>
      <c r="J881" s="45"/>
      <c r="K881" s="46"/>
      <c r="L881" s="46"/>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row>
    <row r="882">
      <c r="A882" s="45"/>
      <c r="B882" s="110"/>
      <c r="C882" s="45"/>
      <c r="D882" s="45"/>
      <c r="E882" s="45"/>
      <c r="F882" s="45"/>
      <c r="G882" s="45"/>
      <c r="H882" s="45"/>
      <c r="I882" s="45"/>
      <c r="J882" s="45"/>
      <c r="K882" s="46"/>
      <c r="L882" s="46"/>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row>
    <row r="883">
      <c r="A883" s="45"/>
      <c r="B883" s="110"/>
      <c r="C883" s="45"/>
      <c r="D883" s="45"/>
      <c r="E883" s="45"/>
      <c r="F883" s="45"/>
      <c r="G883" s="45"/>
      <c r="H883" s="45"/>
      <c r="I883" s="45"/>
      <c r="J883" s="45"/>
      <c r="K883" s="46"/>
      <c r="L883" s="46"/>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row>
    <row r="884">
      <c r="A884" s="45"/>
      <c r="B884" s="110"/>
      <c r="C884" s="45"/>
      <c r="D884" s="45"/>
      <c r="E884" s="45"/>
      <c r="F884" s="45"/>
      <c r="G884" s="45"/>
      <c r="H884" s="45"/>
      <c r="I884" s="45"/>
      <c r="J884" s="45"/>
      <c r="K884" s="46"/>
      <c r="L884" s="46"/>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row>
    <row r="885">
      <c r="A885" s="45"/>
      <c r="B885" s="110"/>
      <c r="C885" s="45"/>
      <c r="D885" s="45"/>
      <c r="E885" s="45"/>
      <c r="F885" s="45"/>
      <c r="G885" s="45"/>
      <c r="H885" s="45"/>
      <c r="I885" s="45"/>
      <c r="J885" s="45"/>
      <c r="K885" s="46"/>
      <c r="L885" s="46"/>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row>
    <row r="886">
      <c r="A886" s="45"/>
      <c r="B886" s="110"/>
      <c r="C886" s="45"/>
      <c r="D886" s="45"/>
      <c r="E886" s="45"/>
      <c r="F886" s="45"/>
      <c r="G886" s="45"/>
      <c r="H886" s="45"/>
      <c r="I886" s="45"/>
      <c r="J886" s="45"/>
      <c r="K886" s="46"/>
      <c r="L886" s="46"/>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row>
    <row r="887">
      <c r="A887" s="45"/>
      <c r="B887" s="110"/>
      <c r="C887" s="45"/>
      <c r="D887" s="45"/>
      <c r="E887" s="45"/>
      <c r="F887" s="45"/>
      <c r="G887" s="45"/>
      <c r="H887" s="45"/>
      <c r="I887" s="45"/>
      <c r="J887" s="45"/>
      <c r="K887" s="46"/>
      <c r="L887" s="46"/>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row>
    <row r="888">
      <c r="A888" s="45"/>
      <c r="B888" s="110"/>
      <c r="C888" s="45"/>
      <c r="D888" s="45"/>
      <c r="E888" s="45"/>
      <c r="F888" s="45"/>
      <c r="G888" s="45"/>
      <c r="H888" s="45"/>
      <c r="I888" s="45"/>
      <c r="J888" s="45"/>
      <c r="K888" s="46"/>
      <c r="L888" s="46"/>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row>
    <row r="889">
      <c r="A889" s="45"/>
      <c r="B889" s="110"/>
      <c r="C889" s="45"/>
      <c r="D889" s="45"/>
      <c r="E889" s="45"/>
      <c r="F889" s="45"/>
      <c r="G889" s="45"/>
      <c r="H889" s="45"/>
      <c r="I889" s="45"/>
      <c r="J889" s="45"/>
      <c r="K889" s="46"/>
      <c r="L889" s="46"/>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row>
    <row r="890">
      <c r="A890" s="45"/>
      <c r="B890" s="110"/>
      <c r="C890" s="45"/>
      <c r="D890" s="45"/>
      <c r="E890" s="45"/>
      <c r="F890" s="45"/>
      <c r="G890" s="45"/>
      <c r="H890" s="45"/>
      <c r="I890" s="45"/>
      <c r="J890" s="45"/>
      <c r="K890" s="46"/>
      <c r="L890" s="46"/>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row>
    <row r="891">
      <c r="A891" s="45"/>
      <c r="B891" s="110"/>
      <c r="C891" s="45"/>
      <c r="D891" s="45"/>
      <c r="E891" s="45"/>
      <c r="F891" s="45"/>
      <c r="G891" s="45"/>
      <c r="H891" s="45"/>
      <c r="I891" s="45"/>
      <c r="J891" s="45"/>
      <c r="K891" s="46"/>
      <c r="L891" s="46"/>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row>
    <row r="892">
      <c r="A892" s="45"/>
      <c r="B892" s="110"/>
      <c r="C892" s="45"/>
      <c r="D892" s="45"/>
      <c r="E892" s="45"/>
      <c r="F892" s="45"/>
      <c r="G892" s="45"/>
      <c r="H892" s="45"/>
      <c r="I892" s="45"/>
      <c r="J892" s="45"/>
      <c r="K892" s="46"/>
      <c r="L892" s="46"/>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row>
    <row r="893">
      <c r="A893" s="45"/>
      <c r="B893" s="110"/>
      <c r="C893" s="45"/>
      <c r="D893" s="45"/>
      <c r="E893" s="45"/>
      <c r="F893" s="45"/>
      <c r="G893" s="45"/>
      <c r="H893" s="45"/>
      <c r="I893" s="45"/>
      <c r="J893" s="45"/>
      <c r="K893" s="46"/>
      <c r="L893" s="46"/>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row>
    <row r="894">
      <c r="A894" s="45"/>
      <c r="B894" s="110"/>
      <c r="C894" s="45"/>
      <c r="D894" s="45"/>
      <c r="E894" s="45"/>
      <c r="F894" s="45"/>
      <c r="G894" s="45"/>
      <c r="H894" s="45"/>
      <c r="I894" s="45"/>
      <c r="J894" s="45"/>
      <c r="K894" s="46"/>
      <c r="L894" s="46"/>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row>
    <row r="895">
      <c r="A895" s="45"/>
      <c r="B895" s="110"/>
      <c r="C895" s="45"/>
      <c r="D895" s="45"/>
      <c r="E895" s="45"/>
      <c r="F895" s="45"/>
      <c r="G895" s="45"/>
      <c r="H895" s="45"/>
      <c r="I895" s="45"/>
      <c r="J895" s="45"/>
      <c r="K895" s="46"/>
      <c r="L895" s="46"/>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row>
    <row r="896">
      <c r="A896" s="45"/>
      <c r="B896" s="110"/>
      <c r="C896" s="45"/>
      <c r="D896" s="45"/>
      <c r="E896" s="45"/>
      <c r="F896" s="45"/>
      <c r="G896" s="45"/>
      <c r="H896" s="45"/>
      <c r="I896" s="45"/>
      <c r="J896" s="45"/>
      <c r="K896" s="46"/>
      <c r="L896" s="46"/>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row>
    <row r="897">
      <c r="A897" s="45"/>
      <c r="B897" s="110"/>
      <c r="C897" s="45"/>
      <c r="D897" s="45"/>
      <c r="E897" s="45"/>
      <c r="F897" s="45"/>
      <c r="G897" s="45"/>
      <c r="H897" s="45"/>
      <c r="I897" s="45"/>
      <c r="J897" s="45"/>
      <c r="K897" s="46"/>
      <c r="L897" s="46"/>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row>
    <row r="898">
      <c r="A898" s="45"/>
      <c r="B898" s="110"/>
      <c r="C898" s="45"/>
      <c r="D898" s="45"/>
      <c r="E898" s="45"/>
      <c r="F898" s="45"/>
      <c r="G898" s="45"/>
      <c r="H898" s="45"/>
      <c r="I898" s="45"/>
      <c r="J898" s="45"/>
      <c r="K898" s="46"/>
      <c r="L898" s="46"/>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row>
    <row r="899">
      <c r="A899" s="45"/>
      <c r="B899" s="110"/>
      <c r="C899" s="45"/>
      <c r="D899" s="45"/>
      <c r="E899" s="45"/>
      <c r="F899" s="45"/>
      <c r="G899" s="45"/>
      <c r="H899" s="45"/>
      <c r="I899" s="45"/>
      <c r="J899" s="45"/>
      <c r="K899" s="46"/>
      <c r="L899" s="46"/>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row>
    <row r="900">
      <c r="A900" s="45"/>
      <c r="B900" s="110"/>
      <c r="C900" s="45"/>
      <c r="D900" s="45"/>
      <c r="E900" s="45"/>
      <c r="F900" s="45"/>
      <c r="G900" s="45"/>
      <c r="H900" s="45"/>
      <c r="I900" s="45"/>
      <c r="J900" s="45"/>
      <c r="K900" s="46"/>
      <c r="L900" s="46"/>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row>
    <row r="901">
      <c r="A901" s="45"/>
      <c r="B901" s="110"/>
      <c r="C901" s="45"/>
      <c r="D901" s="45"/>
      <c r="E901" s="45"/>
      <c r="F901" s="45"/>
      <c r="G901" s="45"/>
      <c r="H901" s="45"/>
      <c r="I901" s="45"/>
      <c r="J901" s="45"/>
      <c r="K901" s="46"/>
      <c r="L901" s="46"/>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row>
    <row r="902">
      <c r="A902" s="45"/>
      <c r="B902" s="110"/>
      <c r="C902" s="45"/>
      <c r="D902" s="45"/>
      <c r="E902" s="45"/>
      <c r="F902" s="45"/>
      <c r="G902" s="45"/>
      <c r="H902" s="45"/>
      <c r="I902" s="45"/>
      <c r="J902" s="45"/>
      <c r="K902" s="46"/>
      <c r="L902" s="46"/>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row>
    <row r="903">
      <c r="A903" s="45"/>
      <c r="B903" s="110"/>
      <c r="C903" s="45"/>
      <c r="D903" s="45"/>
      <c r="E903" s="45"/>
      <c r="F903" s="45"/>
      <c r="G903" s="45"/>
      <c r="H903" s="45"/>
      <c r="I903" s="45"/>
      <c r="J903" s="45"/>
      <c r="K903" s="46"/>
      <c r="L903" s="46"/>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row>
    <row r="904">
      <c r="A904" s="45"/>
      <c r="B904" s="110"/>
      <c r="C904" s="45"/>
      <c r="D904" s="45"/>
      <c r="E904" s="45"/>
      <c r="F904" s="45"/>
      <c r="G904" s="45"/>
      <c r="H904" s="45"/>
      <c r="I904" s="45"/>
      <c r="J904" s="45"/>
      <c r="K904" s="46"/>
      <c r="L904" s="46"/>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row>
    <row r="905">
      <c r="A905" s="45"/>
      <c r="B905" s="110"/>
      <c r="C905" s="45"/>
      <c r="D905" s="45"/>
      <c r="E905" s="45"/>
      <c r="F905" s="45"/>
      <c r="G905" s="45"/>
      <c r="H905" s="45"/>
      <c r="I905" s="45"/>
      <c r="J905" s="45"/>
      <c r="K905" s="46"/>
      <c r="L905" s="46"/>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row>
    <row r="906">
      <c r="A906" s="45"/>
      <c r="B906" s="110"/>
      <c r="C906" s="45"/>
      <c r="D906" s="45"/>
      <c r="E906" s="45"/>
      <c r="F906" s="45"/>
      <c r="G906" s="45"/>
      <c r="H906" s="45"/>
      <c r="I906" s="45"/>
      <c r="J906" s="45"/>
      <c r="K906" s="46"/>
      <c r="L906" s="46"/>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row>
    <row r="907">
      <c r="A907" s="45"/>
      <c r="B907" s="110"/>
      <c r="C907" s="45"/>
      <c r="D907" s="45"/>
      <c r="E907" s="45"/>
      <c r="F907" s="45"/>
      <c r="G907" s="45"/>
      <c r="H907" s="45"/>
      <c r="I907" s="45"/>
      <c r="J907" s="45"/>
      <c r="K907" s="46"/>
      <c r="L907" s="46"/>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row>
    <row r="908">
      <c r="A908" s="45"/>
      <c r="B908" s="110"/>
      <c r="C908" s="45"/>
      <c r="D908" s="45"/>
      <c r="E908" s="45"/>
      <c r="F908" s="45"/>
      <c r="G908" s="45"/>
      <c r="H908" s="45"/>
      <c r="I908" s="45"/>
      <c r="J908" s="45"/>
      <c r="K908" s="46"/>
      <c r="L908" s="46"/>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row>
    <row r="909">
      <c r="A909" s="45"/>
      <c r="B909" s="110"/>
      <c r="C909" s="45"/>
      <c r="D909" s="45"/>
      <c r="E909" s="45"/>
      <c r="F909" s="45"/>
      <c r="G909" s="45"/>
      <c r="H909" s="45"/>
      <c r="I909" s="45"/>
      <c r="J909" s="45"/>
      <c r="K909" s="46"/>
      <c r="L909" s="46"/>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row>
    <row r="910">
      <c r="A910" s="45"/>
      <c r="B910" s="110"/>
      <c r="C910" s="45"/>
      <c r="D910" s="45"/>
      <c r="E910" s="45"/>
      <c r="F910" s="45"/>
      <c r="G910" s="45"/>
      <c r="H910" s="45"/>
      <c r="I910" s="45"/>
      <c r="J910" s="45"/>
      <c r="K910" s="46"/>
      <c r="L910" s="46"/>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row>
    <row r="911">
      <c r="A911" s="45"/>
      <c r="B911" s="110"/>
      <c r="C911" s="45"/>
      <c r="D911" s="45"/>
      <c r="E911" s="45"/>
      <c r="F911" s="45"/>
      <c r="G911" s="45"/>
      <c r="H911" s="45"/>
      <c r="I911" s="45"/>
      <c r="J911" s="45"/>
      <c r="K911" s="46"/>
      <c r="L911" s="46"/>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row>
    <row r="912">
      <c r="A912" s="45"/>
      <c r="B912" s="110"/>
      <c r="C912" s="45"/>
      <c r="D912" s="45"/>
      <c r="E912" s="45"/>
      <c r="F912" s="45"/>
      <c r="G912" s="45"/>
      <c r="H912" s="45"/>
      <c r="I912" s="45"/>
      <c r="J912" s="45"/>
      <c r="K912" s="46"/>
      <c r="L912" s="46"/>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row>
    <row r="913">
      <c r="A913" s="45"/>
      <c r="B913" s="110"/>
      <c r="C913" s="45"/>
      <c r="D913" s="45"/>
      <c r="E913" s="45"/>
      <c r="F913" s="45"/>
      <c r="G913" s="45"/>
      <c r="H913" s="45"/>
      <c r="I913" s="45"/>
      <c r="J913" s="45"/>
      <c r="K913" s="46"/>
      <c r="L913" s="46"/>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row>
    <row r="914">
      <c r="A914" s="45"/>
      <c r="B914" s="110"/>
      <c r="C914" s="45"/>
      <c r="D914" s="45"/>
      <c r="E914" s="45"/>
      <c r="F914" s="45"/>
      <c r="G914" s="45"/>
      <c r="H914" s="45"/>
      <c r="I914" s="45"/>
      <c r="J914" s="45"/>
      <c r="K914" s="46"/>
      <c r="L914" s="46"/>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row>
    <row r="915">
      <c r="A915" s="45"/>
      <c r="B915" s="110"/>
      <c r="C915" s="45"/>
      <c r="D915" s="45"/>
      <c r="E915" s="45"/>
      <c r="F915" s="45"/>
      <c r="G915" s="45"/>
      <c r="H915" s="45"/>
      <c r="I915" s="45"/>
      <c r="J915" s="45"/>
      <c r="K915" s="46"/>
      <c r="L915" s="46"/>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row>
    <row r="916">
      <c r="A916" s="45"/>
      <c r="B916" s="110"/>
      <c r="C916" s="45"/>
      <c r="D916" s="45"/>
      <c r="E916" s="45"/>
      <c r="F916" s="45"/>
      <c r="G916" s="45"/>
      <c r="H916" s="45"/>
      <c r="I916" s="45"/>
      <c r="J916" s="45"/>
      <c r="K916" s="46"/>
      <c r="L916" s="46"/>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row>
    <row r="917">
      <c r="A917" s="45"/>
      <c r="B917" s="110"/>
      <c r="C917" s="45"/>
      <c r="D917" s="45"/>
      <c r="E917" s="45"/>
      <c r="F917" s="45"/>
      <c r="G917" s="45"/>
      <c r="H917" s="45"/>
      <c r="I917" s="45"/>
      <c r="J917" s="45"/>
      <c r="K917" s="46"/>
      <c r="L917" s="46"/>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row>
    <row r="918">
      <c r="A918" s="45"/>
      <c r="B918" s="110"/>
      <c r="C918" s="45"/>
      <c r="D918" s="45"/>
      <c r="E918" s="45"/>
      <c r="F918" s="45"/>
      <c r="G918" s="45"/>
      <c r="H918" s="45"/>
      <c r="I918" s="45"/>
      <c r="J918" s="45"/>
      <c r="K918" s="46"/>
      <c r="L918" s="46"/>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row>
    <row r="919">
      <c r="A919" s="45"/>
      <c r="B919" s="110"/>
      <c r="C919" s="45"/>
      <c r="D919" s="45"/>
      <c r="E919" s="45"/>
      <c r="F919" s="45"/>
      <c r="G919" s="45"/>
      <c r="H919" s="45"/>
      <c r="I919" s="45"/>
      <c r="J919" s="45"/>
      <c r="K919" s="46"/>
      <c r="L919" s="46"/>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row>
    <row r="920">
      <c r="A920" s="45"/>
      <c r="B920" s="110"/>
      <c r="C920" s="45"/>
      <c r="D920" s="45"/>
      <c r="E920" s="45"/>
      <c r="F920" s="45"/>
      <c r="G920" s="45"/>
      <c r="H920" s="45"/>
      <c r="I920" s="45"/>
      <c r="J920" s="45"/>
      <c r="K920" s="46"/>
      <c r="L920" s="46"/>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row>
    <row r="921">
      <c r="A921" s="45"/>
      <c r="B921" s="110"/>
      <c r="C921" s="45"/>
      <c r="D921" s="45"/>
      <c r="E921" s="45"/>
      <c r="F921" s="45"/>
      <c r="G921" s="45"/>
      <c r="H921" s="45"/>
      <c r="I921" s="45"/>
      <c r="J921" s="45"/>
      <c r="K921" s="46"/>
      <c r="L921" s="46"/>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row>
    <row r="922">
      <c r="A922" s="45"/>
      <c r="B922" s="110"/>
      <c r="C922" s="45"/>
      <c r="D922" s="45"/>
      <c r="E922" s="45"/>
      <c r="F922" s="45"/>
      <c r="G922" s="45"/>
      <c r="H922" s="45"/>
      <c r="I922" s="45"/>
      <c r="J922" s="45"/>
      <c r="K922" s="46"/>
      <c r="L922" s="46"/>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row>
    <row r="923">
      <c r="A923" s="45"/>
      <c r="B923" s="110"/>
      <c r="C923" s="45"/>
      <c r="D923" s="45"/>
      <c r="E923" s="45"/>
      <c r="F923" s="45"/>
      <c r="G923" s="45"/>
      <c r="H923" s="45"/>
      <c r="I923" s="45"/>
      <c r="J923" s="45"/>
      <c r="K923" s="46"/>
      <c r="L923" s="46"/>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row>
    <row r="924">
      <c r="A924" s="45"/>
      <c r="B924" s="110"/>
      <c r="C924" s="45"/>
      <c r="D924" s="45"/>
      <c r="E924" s="45"/>
      <c r="F924" s="45"/>
      <c r="G924" s="45"/>
      <c r="H924" s="45"/>
      <c r="I924" s="45"/>
      <c r="J924" s="45"/>
      <c r="K924" s="46"/>
      <c r="L924" s="46"/>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row>
    <row r="925">
      <c r="A925" s="45"/>
      <c r="B925" s="110"/>
      <c r="C925" s="45"/>
      <c r="D925" s="45"/>
      <c r="E925" s="45"/>
      <c r="F925" s="45"/>
      <c r="G925" s="45"/>
      <c r="H925" s="45"/>
      <c r="I925" s="45"/>
      <c r="J925" s="45"/>
      <c r="K925" s="46"/>
      <c r="L925" s="46"/>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row>
    <row r="926">
      <c r="A926" s="45"/>
      <c r="B926" s="110"/>
      <c r="C926" s="45"/>
      <c r="D926" s="45"/>
      <c r="E926" s="45"/>
      <c r="F926" s="45"/>
      <c r="G926" s="45"/>
      <c r="H926" s="45"/>
      <c r="I926" s="45"/>
      <c r="J926" s="45"/>
      <c r="K926" s="46"/>
      <c r="L926" s="46"/>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row>
    <row r="927">
      <c r="A927" s="45"/>
      <c r="B927" s="110"/>
      <c r="C927" s="45"/>
      <c r="D927" s="45"/>
      <c r="E927" s="45"/>
      <c r="F927" s="45"/>
      <c r="G927" s="45"/>
      <c r="H927" s="45"/>
      <c r="I927" s="45"/>
      <c r="J927" s="45"/>
      <c r="K927" s="46"/>
      <c r="L927" s="46"/>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row>
    <row r="928">
      <c r="A928" s="45"/>
      <c r="B928" s="110"/>
      <c r="C928" s="45"/>
      <c r="D928" s="45"/>
      <c r="E928" s="45"/>
      <c r="F928" s="45"/>
      <c r="G928" s="45"/>
      <c r="H928" s="45"/>
      <c r="I928" s="45"/>
      <c r="J928" s="45"/>
      <c r="K928" s="46"/>
      <c r="L928" s="46"/>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row>
    <row r="929">
      <c r="A929" s="45"/>
      <c r="B929" s="110"/>
      <c r="C929" s="45"/>
      <c r="D929" s="45"/>
      <c r="E929" s="45"/>
      <c r="F929" s="45"/>
      <c r="G929" s="45"/>
      <c r="H929" s="45"/>
      <c r="I929" s="45"/>
      <c r="J929" s="45"/>
      <c r="K929" s="46"/>
      <c r="L929" s="46"/>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row>
    <row r="930">
      <c r="A930" s="45"/>
      <c r="B930" s="110"/>
      <c r="C930" s="45"/>
      <c r="D930" s="45"/>
      <c r="E930" s="45"/>
      <c r="F930" s="45"/>
      <c r="G930" s="45"/>
      <c r="H930" s="45"/>
      <c r="I930" s="45"/>
      <c r="J930" s="45"/>
      <c r="K930" s="46"/>
      <c r="L930" s="46"/>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row>
    <row r="931">
      <c r="A931" s="45"/>
      <c r="B931" s="110"/>
      <c r="C931" s="45"/>
      <c r="D931" s="45"/>
      <c r="E931" s="45"/>
      <c r="F931" s="45"/>
      <c r="G931" s="45"/>
      <c r="H931" s="45"/>
      <c r="I931" s="45"/>
      <c r="J931" s="45"/>
      <c r="K931" s="46"/>
      <c r="L931" s="46"/>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row>
    <row r="932">
      <c r="A932" s="45"/>
      <c r="B932" s="110"/>
      <c r="C932" s="45"/>
      <c r="D932" s="45"/>
      <c r="E932" s="45"/>
      <c r="F932" s="45"/>
      <c r="G932" s="45"/>
      <c r="H932" s="45"/>
      <c r="I932" s="45"/>
      <c r="J932" s="45"/>
      <c r="K932" s="46"/>
      <c r="L932" s="46"/>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row>
    <row r="933">
      <c r="A933" s="45"/>
      <c r="B933" s="110"/>
      <c r="C933" s="45"/>
      <c r="D933" s="45"/>
      <c r="E933" s="45"/>
      <c r="F933" s="45"/>
      <c r="G933" s="45"/>
      <c r="H933" s="45"/>
      <c r="I933" s="45"/>
      <c r="J933" s="45"/>
      <c r="K933" s="46"/>
      <c r="L933" s="46"/>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row>
    <row r="934">
      <c r="A934" s="45"/>
      <c r="B934" s="110"/>
      <c r="C934" s="45"/>
      <c r="D934" s="45"/>
      <c r="E934" s="45"/>
      <c r="F934" s="45"/>
      <c r="G934" s="45"/>
      <c r="H934" s="45"/>
      <c r="I934" s="45"/>
      <c r="J934" s="45"/>
      <c r="K934" s="46"/>
      <c r="L934" s="46"/>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row>
    <row r="935">
      <c r="A935" s="45"/>
      <c r="B935" s="110"/>
      <c r="C935" s="45"/>
      <c r="D935" s="45"/>
      <c r="E935" s="45"/>
      <c r="F935" s="45"/>
      <c r="G935" s="45"/>
      <c r="H935" s="45"/>
      <c r="I935" s="45"/>
      <c r="J935" s="45"/>
      <c r="K935" s="46"/>
      <c r="L935" s="46"/>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row>
    <row r="936">
      <c r="A936" s="45"/>
      <c r="B936" s="110"/>
      <c r="C936" s="45"/>
      <c r="D936" s="45"/>
      <c r="E936" s="45"/>
      <c r="F936" s="45"/>
      <c r="G936" s="45"/>
      <c r="H936" s="45"/>
      <c r="I936" s="45"/>
      <c r="J936" s="45"/>
      <c r="K936" s="46"/>
      <c r="L936" s="46"/>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row>
    <row r="937">
      <c r="A937" s="45"/>
      <c r="B937" s="110"/>
      <c r="C937" s="45"/>
      <c r="D937" s="45"/>
      <c r="E937" s="45"/>
      <c r="F937" s="45"/>
      <c r="G937" s="45"/>
      <c r="H937" s="45"/>
      <c r="I937" s="45"/>
      <c r="J937" s="45"/>
      <c r="K937" s="46"/>
      <c r="L937" s="46"/>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row>
    <row r="938">
      <c r="A938" s="45"/>
      <c r="B938" s="110"/>
      <c r="C938" s="45"/>
      <c r="D938" s="45"/>
      <c r="E938" s="45"/>
      <c r="F938" s="45"/>
      <c r="G938" s="45"/>
      <c r="H938" s="45"/>
      <c r="I938" s="45"/>
      <c r="J938" s="45"/>
      <c r="K938" s="46"/>
      <c r="L938" s="46"/>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row>
    <row r="939">
      <c r="A939" s="45"/>
      <c r="B939" s="110"/>
      <c r="C939" s="45"/>
      <c r="D939" s="45"/>
      <c r="E939" s="45"/>
      <c r="F939" s="45"/>
      <c r="G939" s="45"/>
      <c r="H939" s="45"/>
      <c r="I939" s="45"/>
      <c r="J939" s="45"/>
      <c r="K939" s="46"/>
      <c r="L939" s="46"/>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row>
    <row r="940">
      <c r="A940" s="45"/>
      <c r="B940" s="110"/>
      <c r="C940" s="45"/>
      <c r="D940" s="45"/>
      <c r="E940" s="45"/>
      <c r="F940" s="45"/>
      <c r="G940" s="45"/>
      <c r="H940" s="45"/>
      <c r="I940" s="45"/>
      <c r="J940" s="45"/>
      <c r="K940" s="46"/>
      <c r="L940" s="46"/>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row>
    <row r="941">
      <c r="A941" s="45"/>
      <c r="B941" s="110"/>
      <c r="C941" s="45"/>
      <c r="D941" s="45"/>
      <c r="E941" s="45"/>
      <c r="F941" s="45"/>
      <c r="G941" s="45"/>
      <c r="H941" s="45"/>
      <c r="I941" s="45"/>
      <c r="J941" s="45"/>
      <c r="K941" s="46"/>
      <c r="L941" s="46"/>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row>
    <row r="942">
      <c r="A942" s="45"/>
      <c r="B942" s="110"/>
      <c r="C942" s="45"/>
      <c r="D942" s="45"/>
      <c r="E942" s="45"/>
      <c r="F942" s="45"/>
      <c r="G942" s="45"/>
      <c r="H942" s="45"/>
      <c r="I942" s="45"/>
      <c r="J942" s="45"/>
      <c r="K942" s="46"/>
      <c r="L942" s="46"/>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row>
    <row r="943">
      <c r="A943" s="45"/>
      <c r="B943" s="110"/>
      <c r="C943" s="45"/>
      <c r="D943" s="45"/>
      <c r="E943" s="45"/>
      <c r="F943" s="45"/>
      <c r="G943" s="45"/>
      <c r="H943" s="45"/>
      <c r="I943" s="45"/>
      <c r="J943" s="45"/>
      <c r="K943" s="46"/>
      <c r="L943" s="46"/>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row>
    <row r="944">
      <c r="A944" s="45"/>
      <c r="B944" s="110"/>
      <c r="C944" s="45"/>
      <c r="D944" s="45"/>
      <c r="E944" s="45"/>
      <c r="F944" s="45"/>
      <c r="G944" s="45"/>
      <c r="H944" s="45"/>
      <c r="I944" s="45"/>
      <c r="J944" s="45"/>
      <c r="K944" s="46"/>
      <c r="L944" s="46"/>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row>
    <row r="945">
      <c r="A945" s="45"/>
      <c r="B945" s="110"/>
      <c r="C945" s="45"/>
      <c r="D945" s="45"/>
      <c r="E945" s="45"/>
      <c r="F945" s="45"/>
      <c r="G945" s="45"/>
      <c r="H945" s="45"/>
      <c r="I945" s="45"/>
      <c r="J945" s="45"/>
      <c r="K945" s="46"/>
      <c r="L945" s="46"/>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row>
    <row r="946">
      <c r="A946" s="45"/>
      <c r="B946" s="110"/>
      <c r="C946" s="45"/>
      <c r="D946" s="45"/>
      <c r="E946" s="45"/>
      <c r="F946" s="45"/>
      <c r="G946" s="45"/>
      <c r="H946" s="45"/>
      <c r="I946" s="45"/>
      <c r="J946" s="45"/>
      <c r="K946" s="46"/>
      <c r="L946" s="46"/>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row>
    <row r="947">
      <c r="A947" s="45"/>
      <c r="B947" s="110"/>
      <c r="C947" s="45"/>
      <c r="D947" s="45"/>
      <c r="E947" s="45"/>
      <c r="F947" s="45"/>
      <c r="G947" s="45"/>
      <c r="H947" s="45"/>
      <c r="I947" s="45"/>
      <c r="J947" s="45"/>
      <c r="K947" s="46"/>
      <c r="L947" s="46"/>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row>
    <row r="948">
      <c r="A948" s="45"/>
      <c r="B948" s="110"/>
      <c r="C948" s="45"/>
      <c r="D948" s="45"/>
      <c r="E948" s="45"/>
      <c r="F948" s="45"/>
      <c r="G948" s="45"/>
      <c r="H948" s="45"/>
      <c r="I948" s="45"/>
      <c r="J948" s="45"/>
      <c r="K948" s="46"/>
      <c r="L948" s="46"/>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row>
    <row r="949">
      <c r="A949" s="45"/>
      <c r="B949" s="110"/>
      <c r="C949" s="45"/>
      <c r="D949" s="45"/>
      <c r="E949" s="45"/>
      <c r="F949" s="45"/>
      <c r="G949" s="45"/>
      <c r="H949" s="45"/>
      <c r="I949" s="45"/>
      <c r="J949" s="45"/>
      <c r="K949" s="46"/>
      <c r="L949" s="46"/>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row>
    <row r="950">
      <c r="A950" s="45"/>
      <c r="B950" s="110"/>
      <c r="C950" s="45"/>
      <c r="D950" s="45"/>
      <c r="E950" s="45"/>
      <c r="F950" s="45"/>
      <c r="G950" s="45"/>
      <c r="H950" s="45"/>
      <c r="I950" s="45"/>
      <c r="J950" s="45"/>
      <c r="K950" s="46"/>
      <c r="L950" s="46"/>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row>
    <row r="951">
      <c r="A951" s="45"/>
      <c r="B951" s="110"/>
      <c r="C951" s="45"/>
      <c r="D951" s="45"/>
      <c r="E951" s="45"/>
      <c r="F951" s="45"/>
      <c r="G951" s="45"/>
      <c r="H951" s="45"/>
      <c r="I951" s="45"/>
      <c r="J951" s="45"/>
      <c r="K951" s="46"/>
      <c r="L951" s="46"/>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row>
    <row r="952">
      <c r="A952" s="45"/>
      <c r="B952" s="110"/>
      <c r="C952" s="45"/>
      <c r="D952" s="45"/>
      <c r="E952" s="45"/>
      <c r="F952" s="45"/>
      <c r="G952" s="45"/>
      <c r="H952" s="45"/>
      <c r="I952" s="45"/>
      <c r="J952" s="45"/>
      <c r="K952" s="46"/>
      <c r="L952" s="46"/>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row>
    <row r="953">
      <c r="A953" s="45"/>
      <c r="B953" s="110"/>
      <c r="C953" s="45"/>
      <c r="D953" s="45"/>
      <c r="E953" s="45"/>
      <c r="F953" s="45"/>
      <c r="G953" s="45"/>
      <c r="H953" s="45"/>
      <c r="I953" s="45"/>
      <c r="J953" s="45"/>
      <c r="K953" s="46"/>
      <c r="L953" s="46"/>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row>
    <row r="954">
      <c r="A954" s="45"/>
      <c r="B954" s="110"/>
      <c r="C954" s="45"/>
      <c r="D954" s="45"/>
      <c r="E954" s="45"/>
      <c r="F954" s="45"/>
      <c r="G954" s="45"/>
      <c r="H954" s="45"/>
      <c r="I954" s="45"/>
      <c r="J954" s="45"/>
      <c r="K954" s="46"/>
      <c r="L954" s="46"/>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row>
    <row r="955">
      <c r="A955" s="45"/>
      <c r="B955" s="110"/>
      <c r="C955" s="45"/>
      <c r="D955" s="45"/>
      <c r="E955" s="45"/>
      <c r="F955" s="45"/>
      <c r="G955" s="45"/>
      <c r="H955" s="45"/>
      <c r="I955" s="45"/>
      <c r="J955" s="45"/>
      <c r="K955" s="46"/>
      <c r="L955" s="46"/>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row>
    <row r="956">
      <c r="A956" s="45"/>
      <c r="B956" s="110"/>
      <c r="C956" s="45"/>
      <c r="D956" s="45"/>
      <c r="E956" s="45"/>
      <c r="F956" s="45"/>
      <c r="G956" s="45"/>
      <c r="H956" s="45"/>
      <c r="I956" s="45"/>
      <c r="J956" s="45"/>
      <c r="K956" s="46"/>
      <c r="L956" s="46"/>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row>
    <row r="957">
      <c r="A957" s="45"/>
      <c r="B957" s="110"/>
      <c r="C957" s="45"/>
      <c r="D957" s="45"/>
      <c r="E957" s="45"/>
      <c r="F957" s="45"/>
      <c r="G957" s="45"/>
      <c r="H957" s="45"/>
      <c r="I957" s="45"/>
      <c r="J957" s="45"/>
      <c r="K957" s="46"/>
      <c r="L957" s="46"/>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row>
    <row r="958">
      <c r="A958" s="45"/>
      <c r="B958" s="110"/>
      <c r="C958" s="45"/>
      <c r="D958" s="45"/>
      <c r="E958" s="45"/>
      <c r="F958" s="45"/>
      <c r="G958" s="45"/>
      <c r="H958" s="45"/>
      <c r="I958" s="45"/>
      <c r="J958" s="45"/>
      <c r="K958" s="46"/>
      <c r="L958" s="46"/>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row>
    <row r="959">
      <c r="A959" s="45"/>
      <c r="B959" s="110"/>
      <c r="C959" s="45"/>
      <c r="D959" s="45"/>
      <c r="E959" s="45"/>
      <c r="F959" s="45"/>
      <c r="G959" s="45"/>
      <c r="H959" s="45"/>
      <c r="I959" s="45"/>
      <c r="J959" s="45"/>
      <c r="K959" s="46"/>
      <c r="L959" s="46"/>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row>
    <row r="960">
      <c r="A960" s="45"/>
      <c r="B960" s="110"/>
      <c r="C960" s="45"/>
      <c r="D960" s="45"/>
      <c r="E960" s="45"/>
      <c r="F960" s="45"/>
      <c r="G960" s="45"/>
      <c r="H960" s="45"/>
      <c r="I960" s="45"/>
      <c r="J960" s="45"/>
      <c r="K960" s="46"/>
      <c r="L960" s="46"/>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row>
    <row r="961">
      <c r="A961" s="45"/>
      <c r="B961" s="110"/>
      <c r="C961" s="45"/>
      <c r="D961" s="45"/>
      <c r="E961" s="45"/>
      <c r="F961" s="45"/>
      <c r="G961" s="45"/>
      <c r="H961" s="45"/>
      <c r="I961" s="45"/>
      <c r="J961" s="45"/>
      <c r="K961" s="46"/>
      <c r="L961" s="46"/>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row>
    <row r="962">
      <c r="A962" s="45"/>
      <c r="B962" s="110"/>
      <c r="C962" s="45"/>
      <c r="D962" s="45"/>
      <c r="E962" s="45"/>
      <c r="F962" s="45"/>
      <c r="G962" s="45"/>
      <c r="H962" s="45"/>
      <c r="I962" s="45"/>
      <c r="J962" s="45"/>
      <c r="K962" s="46"/>
      <c r="L962" s="46"/>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row>
    <row r="963">
      <c r="A963" s="45"/>
      <c r="B963" s="110"/>
      <c r="C963" s="45"/>
      <c r="D963" s="45"/>
      <c r="E963" s="45"/>
      <c r="F963" s="45"/>
      <c r="G963" s="45"/>
      <c r="H963" s="45"/>
      <c r="I963" s="45"/>
      <c r="J963" s="45"/>
      <c r="K963" s="46"/>
      <c r="L963" s="46"/>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row>
    <row r="964">
      <c r="A964" s="45"/>
      <c r="B964" s="110"/>
      <c r="C964" s="45"/>
      <c r="D964" s="45"/>
      <c r="E964" s="45"/>
      <c r="F964" s="45"/>
      <c r="G964" s="45"/>
      <c r="H964" s="45"/>
      <c r="I964" s="45"/>
      <c r="J964" s="45"/>
      <c r="K964" s="46"/>
      <c r="L964" s="46"/>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row>
    <row r="965">
      <c r="A965" s="45"/>
      <c r="B965" s="110"/>
      <c r="C965" s="45"/>
      <c r="D965" s="45"/>
      <c r="E965" s="45"/>
      <c r="F965" s="45"/>
      <c r="G965" s="45"/>
      <c r="H965" s="45"/>
      <c r="I965" s="45"/>
      <c r="J965" s="45"/>
      <c r="K965" s="46"/>
      <c r="L965" s="46"/>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row>
    <row r="966">
      <c r="A966" s="45"/>
      <c r="B966" s="110"/>
      <c r="C966" s="45"/>
      <c r="D966" s="45"/>
      <c r="E966" s="45"/>
      <c r="F966" s="45"/>
      <c r="G966" s="45"/>
      <c r="H966" s="45"/>
      <c r="I966" s="45"/>
      <c r="J966" s="45"/>
      <c r="K966" s="46"/>
      <c r="L966" s="46"/>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row>
    <row r="967">
      <c r="A967" s="45"/>
      <c r="B967" s="110"/>
      <c r="C967" s="45"/>
      <c r="D967" s="45"/>
      <c r="E967" s="45"/>
      <c r="F967" s="45"/>
      <c r="G967" s="45"/>
      <c r="H967" s="45"/>
      <c r="I967" s="45"/>
      <c r="J967" s="45"/>
      <c r="K967" s="46"/>
      <c r="L967" s="46"/>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row>
    <row r="968">
      <c r="A968" s="45"/>
      <c r="B968" s="110"/>
      <c r="C968" s="45"/>
      <c r="D968" s="45"/>
      <c r="E968" s="45"/>
      <c r="F968" s="45"/>
      <c r="G968" s="45"/>
      <c r="H968" s="45"/>
      <c r="I968" s="45"/>
      <c r="J968" s="45"/>
      <c r="K968" s="46"/>
      <c r="L968" s="46"/>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row>
    <row r="969">
      <c r="A969" s="45"/>
      <c r="B969" s="110"/>
      <c r="C969" s="45"/>
      <c r="D969" s="45"/>
      <c r="E969" s="45"/>
      <c r="F969" s="45"/>
      <c r="G969" s="45"/>
      <c r="H969" s="45"/>
      <c r="I969" s="45"/>
      <c r="J969" s="45"/>
      <c r="K969" s="46"/>
      <c r="L969" s="46"/>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row>
    <row r="970">
      <c r="A970" s="45"/>
      <c r="B970" s="110"/>
      <c r="C970" s="45"/>
      <c r="D970" s="45"/>
      <c r="E970" s="45"/>
      <c r="F970" s="45"/>
      <c r="G970" s="45"/>
      <c r="H970" s="45"/>
      <c r="I970" s="45"/>
      <c r="J970" s="45"/>
      <c r="K970" s="46"/>
      <c r="L970" s="46"/>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row>
    <row r="971">
      <c r="A971" s="45"/>
      <c r="B971" s="110"/>
      <c r="C971" s="45"/>
      <c r="D971" s="45"/>
      <c r="E971" s="45"/>
      <c r="F971" s="45"/>
      <c r="G971" s="45"/>
      <c r="H971" s="45"/>
      <c r="I971" s="45"/>
      <c r="J971" s="45"/>
      <c r="K971" s="46"/>
      <c r="L971" s="46"/>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row>
    <row r="972">
      <c r="A972" s="45"/>
      <c r="B972" s="110"/>
      <c r="C972" s="45"/>
      <c r="D972" s="45"/>
      <c r="E972" s="45"/>
      <c r="F972" s="45"/>
      <c r="G972" s="45"/>
      <c r="H972" s="45"/>
      <c r="I972" s="45"/>
      <c r="J972" s="45"/>
      <c r="K972" s="46"/>
      <c r="L972" s="46"/>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row>
    <row r="973">
      <c r="A973" s="45"/>
      <c r="B973" s="110"/>
      <c r="C973" s="45"/>
      <c r="D973" s="45"/>
      <c r="E973" s="45"/>
      <c r="F973" s="45"/>
      <c r="G973" s="45"/>
      <c r="H973" s="45"/>
      <c r="I973" s="45"/>
      <c r="J973" s="45"/>
      <c r="K973" s="46"/>
      <c r="L973" s="46"/>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row>
    <row r="974">
      <c r="A974" s="45"/>
      <c r="B974" s="110"/>
      <c r="C974" s="45"/>
      <c r="D974" s="45"/>
      <c r="E974" s="45"/>
      <c r="F974" s="45"/>
      <c r="G974" s="45"/>
      <c r="H974" s="45"/>
      <c r="I974" s="45"/>
      <c r="J974" s="45"/>
      <c r="K974" s="46"/>
      <c r="L974" s="46"/>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row>
    <row r="975">
      <c r="A975" s="45"/>
      <c r="B975" s="110"/>
      <c r="C975" s="45"/>
      <c r="D975" s="45"/>
      <c r="E975" s="45"/>
      <c r="F975" s="45"/>
      <c r="G975" s="45"/>
      <c r="H975" s="45"/>
      <c r="I975" s="45"/>
      <c r="J975" s="45"/>
      <c r="K975" s="46"/>
      <c r="L975" s="46"/>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row>
    <row r="976">
      <c r="A976" s="45"/>
      <c r="B976" s="110"/>
      <c r="C976" s="45"/>
      <c r="D976" s="45"/>
      <c r="E976" s="45"/>
      <c r="F976" s="45"/>
      <c r="G976" s="45"/>
      <c r="H976" s="45"/>
      <c r="I976" s="45"/>
      <c r="J976" s="45"/>
      <c r="K976" s="46"/>
      <c r="L976" s="46"/>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row>
    <row r="977">
      <c r="A977" s="45"/>
      <c r="B977" s="110"/>
      <c r="C977" s="45"/>
      <c r="D977" s="45"/>
      <c r="E977" s="45"/>
      <c r="F977" s="45"/>
      <c r="G977" s="45"/>
      <c r="H977" s="45"/>
      <c r="I977" s="45"/>
      <c r="J977" s="45"/>
      <c r="K977" s="46"/>
      <c r="L977" s="46"/>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row>
    <row r="978">
      <c r="A978" s="45"/>
      <c r="B978" s="110"/>
      <c r="C978" s="45"/>
      <c r="D978" s="45"/>
      <c r="E978" s="45"/>
      <c r="F978" s="45"/>
      <c r="G978" s="45"/>
      <c r="H978" s="45"/>
      <c r="I978" s="45"/>
      <c r="J978" s="45"/>
      <c r="K978" s="46"/>
      <c r="L978" s="46"/>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row>
    <row r="979">
      <c r="A979" s="45"/>
      <c r="B979" s="110"/>
      <c r="C979" s="45"/>
      <c r="D979" s="45"/>
      <c r="E979" s="45"/>
      <c r="F979" s="45"/>
      <c r="G979" s="45"/>
      <c r="H979" s="45"/>
      <c r="I979" s="45"/>
      <c r="J979" s="45"/>
      <c r="K979" s="46"/>
      <c r="L979" s="46"/>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row>
    <row r="980">
      <c r="A980" s="45"/>
      <c r="B980" s="110"/>
      <c r="C980" s="45"/>
      <c r="D980" s="45"/>
      <c r="E980" s="45"/>
      <c r="F980" s="45"/>
      <c r="G980" s="45"/>
      <c r="H980" s="45"/>
      <c r="I980" s="45"/>
      <c r="J980" s="45"/>
      <c r="K980" s="46"/>
      <c r="L980" s="46"/>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row>
    <row r="981">
      <c r="A981" s="45"/>
      <c r="B981" s="110"/>
      <c r="C981" s="45"/>
      <c r="D981" s="45"/>
      <c r="E981" s="45"/>
      <c r="F981" s="45"/>
      <c r="G981" s="45"/>
      <c r="H981" s="45"/>
      <c r="I981" s="45"/>
      <c r="J981" s="45"/>
      <c r="K981" s="46"/>
      <c r="L981" s="46"/>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row>
    <row r="982">
      <c r="A982" s="45"/>
      <c r="B982" s="110"/>
      <c r="C982" s="45"/>
      <c r="D982" s="45"/>
      <c r="E982" s="45"/>
      <c r="F982" s="45"/>
      <c r="G982" s="45"/>
      <c r="H982" s="45"/>
      <c r="I982" s="45"/>
      <c r="J982" s="45"/>
      <c r="K982" s="46"/>
      <c r="L982" s="46"/>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row>
    <row r="983">
      <c r="A983" s="45"/>
      <c r="B983" s="110"/>
      <c r="C983" s="45"/>
      <c r="D983" s="45"/>
      <c r="E983" s="45"/>
      <c r="F983" s="45"/>
      <c r="G983" s="45"/>
      <c r="H983" s="45"/>
      <c r="I983" s="45"/>
      <c r="J983" s="45"/>
      <c r="K983" s="46"/>
      <c r="L983" s="46"/>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row>
    <row r="984">
      <c r="A984" s="45"/>
      <c r="B984" s="110"/>
      <c r="C984" s="45"/>
      <c r="D984" s="45"/>
      <c r="E984" s="45"/>
      <c r="F984" s="45"/>
      <c r="G984" s="45"/>
      <c r="H984" s="45"/>
      <c r="I984" s="45"/>
      <c r="J984" s="45"/>
      <c r="K984" s="46"/>
      <c r="L984" s="46"/>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row>
    <row r="985">
      <c r="A985" s="45"/>
      <c r="B985" s="110"/>
      <c r="C985" s="45"/>
      <c r="D985" s="45"/>
      <c r="E985" s="45"/>
      <c r="F985" s="45"/>
      <c r="G985" s="45"/>
      <c r="H985" s="45"/>
      <c r="I985" s="45"/>
      <c r="J985" s="45"/>
      <c r="K985" s="46"/>
      <c r="L985" s="46"/>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row>
    <row r="986">
      <c r="A986" s="45"/>
      <c r="B986" s="110"/>
      <c r="C986" s="45"/>
      <c r="D986" s="45"/>
      <c r="E986" s="45"/>
      <c r="F986" s="45"/>
      <c r="G986" s="45"/>
      <c r="H986" s="45"/>
      <c r="I986" s="45"/>
      <c r="J986" s="45"/>
      <c r="K986" s="46"/>
      <c r="L986" s="46"/>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row>
    <row r="987">
      <c r="A987" s="45"/>
      <c r="B987" s="110"/>
      <c r="C987" s="45"/>
      <c r="D987" s="45"/>
      <c r="E987" s="45"/>
      <c r="F987" s="45"/>
      <c r="G987" s="45"/>
      <c r="H987" s="45"/>
      <c r="I987" s="45"/>
      <c r="J987" s="45"/>
      <c r="K987" s="46"/>
      <c r="L987" s="46"/>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row>
    <row r="988">
      <c r="A988" s="45"/>
      <c r="B988" s="110"/>
      <c r="C988" s="45"/>
      <c r="D988" s="45"/>
      <c r="E988" s="45"/>
      <c r="F988" s="45"/>
      <c r="G988" s="45"/>
      <c r="H988" s="45"/>
      <c r="I988" s="45"/>
      <c r="J988" s="45"/>
      <c r="K988" s="46"/>
      <c r="L988" s="46"/>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row>
    <row r="989">
      <c r="A989" s="45"/>
      <c r="B989" s="110"/>
      <c r="C989" s="45"/>
      <c r="D989" s="45"/>
      <c r="E989" s="45"/>
      <c r="F989" s="45"/>
      <c r="G989" s="45"/>
      <c r="H989" s="45"/>
      <c r="I989" s="45"/>
      <c r="J989" s="45"/>
      <c r="K989" s="46"/>
      <c r="L989" s="46"/>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row>
    <row r="990">
      <c r="A990" s="45"/>
      <c r="B990" s="110"/>
      <c r="C990" s="45"/>
      <c r="D990" s="45"/>
      <c r="E990" s="45"/>
      <c r="F990" s="45"/>
      <c r="G990" s="45"/>
      <c r="H990" s="45"/>
      <c r="I990" s="45"/>
      <c r="J990" s="45"/>
      <c r="K990" s="46"/>
      <c r="L990" s="46"/>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row>
    <row r="991">
      <c r="A991" s="45"/>
      <c r="B991" s="110"/>
      <c r="C991" s="45"/>
      <c r="D991" s="45"/>
      <c r="E991" s="45"/>
      <c r="F991" s="45"/>
      <c r="G991" s="45"/>
      <c r="H991" s="45"/>
      <c r="I991" s="45"/>
      <c r="J991" s="45"/>
      <c r="K991" s="46"/>
      <c r="L991" s="46"/>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row>
    <row r="992">
      <c r="A992" s="45"/>
      <c r="B992" s="110"/>
      <c r="C992" s="45"/>
      <c r="D992" s="45"/>
      <c r="E992" s="45"/>
      <c r="F992" s="45"/>
      <c r="G992" s="45"/>
      <c r="H992" s="45"/>
      <c r="I992" s="45"/>
      <c r="J992" s="45"/>
      <c r="K992" s="46"/>
      <c r="L992" s="46"/>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row>
    <row r="993">
      <c r="A993" s="45"/>
      <c r="B993" s="110"/>
      <c r="C993" s="45"/>
      <c r="D993" s="45"/>
      <c r="E993" s="45"/>
      <c r="F993" s="45"/>
      <c r="G993" s="45"/>
      <c r="H993" s="45"/>
      <c r="I993" s="45"/>
      <c r="J993" s="45"/>
      <c r="K993" s="46"/>
      <c r="L993" s="46"/>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row>
    <row r="994">
      <c r="A994" s="45"/>
      <c r="B994" s="110"/>
      <c r="C994" s="45"/>
      <c r="D994" s="45"/>
      <c r="E994" s="45"/>
      <c r="F994" s="45"/>
      <c r="G994" s="45"/>
      <c r="H994" s="45"/>
      <c r="I994" s="45"/>
      <c r="J994" s="45"/>
      <c r="K994" s="46"/>
      <c r="L994" s="46"/>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row>
    <row r="995">
      <c r="A995" s="45"/>
      <c r="B995" s="110"/>
      <c r="C995" s="45"/>
      <c r="D995" s="45"/>
      <c r="E995" s="45"/>
      <c r="F995" s="45"/>
      <c r="G995" s="45"/>
      <c r="H995" s="45"/>
      <c r="I995" s="45"/>
      <c r="J995" s="45"/>
      <c r="K995" s="46"/>
      <c r="L995" s="46"/>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row>
    <row r="996">
      <c r="A996" s="45"/>
      <c r="B996" s="110"/>
      <c r="C996" s="45"/>
      <c r="D996" s="45"/>
      <c r="E996" s="45"/>
      <c r="F996" s="45"/>
      <c r="G996" s="45"/>
      <c r="H996" s="45"/>
      <c r="I996" s="45"/>
      <c r="J996" s="45"/>
      <c r="K996" s="46"/>
      <c r="L996" s="46"/>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row>
    <row r="997">
      <c r="A997" s="45"/>
      <c r="B997" s="110"/>
      <c r="C997" s="45"/>
      <c r="D997" s="45"/>
      <c r="E997" s="45"/>
      <c r="F997" s="45"/>
      <c r="G997" s="45"/>
      <c r="H997" s="45"/>
      <c r="I997" s="45"/>
      <c r="J997" s="45"/>
      <c r="K997" s="46"/>
      <c r="L997" s="46"/>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row>
    <row r="998">
      <c r="A998" s="45"/>
      <c r="B998" s="110"/>
      <c r="C998" s="45"/>
      <c r="D998" s="45"/>
      <c r="E998" s="45"/>
      <c r="F998" s="45"/>
      <c r="G998" s="45"/>
      <c r="H998" s="45"/>
      <c r="I998" s="45"/>
      <c r="J998" s="45"/>
      <c r="K998" s="46"/>
      <c r="L998" s="46"/>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row>
    <row r="999">
      <c r="A999" s="45"/>
      <c r="B999" s="110"/>
      <c r="C999" s="45"/>
      <c r="D999" s="45"/>
      <c r="E999" s="45"/>
      <c r="F999" s="45"/>
      <c r="G999" s="45"/>
      <c r="H999" s="45"/>
      <c r="I999" s="45"/>
      <c r="J999" s="45"/>
      <c r="K999" s="46"/>
      <c r="L999" s="46"/>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row>
    <row r="1000">
      <c r="A1000" s="45"/>
      <c r="B1000" s="110"/>
      <c r="C1000" s="45"/>
      <c r="D1000" s="45"/>
      <c r="E1000" s="45"/>
      <c r="F1000" s="45"/>
      <c r="G1000" s="45"/>
      <c r="H1000" s="45"/>
      <c r="I1000" s="45"/>
      <c r="J1000" s="45"/>
      <c r="K1000" s="46"/>
      <c r="L1000" s="46"/>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row>
    <row r="1001">
      <c r="A1001" s="45"/>
      <c r="B1001" s="110"/>
      <c r="C1001" s="45"/>
      <c r="D1001" s="45"/>
      <c r="E1001" s="45"/>
      <c r="F1001" s="45"/>
      <c r="G1001" s="45"/>
      <c r="H1001" s="45"/>
      <c r="I1001" s="45"/>
      <c r="J1001" s="45"/>
      <c r="K1001" s="46"/>
      <c r="L1001" s="46"/>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row>
    <row r="1002">
      <c r="A1002" s="45"/>
      <c r="B1002" s="110"/>
      <c r="C1002" s="45"/>
      <c r="D1002" s="45"/>
      <c r="E1002" s="45"/>
      <c r="F1002" s="45"/>
      <c r="G1002" s="45"/>
      <c r="H1002" s="45"/>
      <c r="I1002" s="45"/>
      <c r="J1002" s="45"/>
      <c r="K1002" s="46"/>
      <c r="L1002" s="46"/>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row>
    <row r="1003">
      <c r="A1003" s="45"/>
      <c r="B1003" s="110"/>
      <c r="C1003" s="45"/>
      <c r="D1003" s="45"/>
      <c r="E1003" s="45"/>
      <c r="F1003" s="45"/>
      <c r="G1003" s="45"/>
      <c r="H1003" s="45"/>
      <c r="I1003" s="45"/>
      <c r="J1003" s="45"/>
      <c r="K1003" s="46"/>
      <c r="L1003" s="46"/>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row>
    <row r="1004">
      <c r="A1004" s="45"/>
      <c r="B1004" s="110"/>
      <c r="C1004" s="45"/>
      <c r="D1004" s="45"/>
      <c r="E1004" s="45"/>
      <c r="F1004" s="45"/>
      <c r="G1004" s="45"/>
      <c r="H1004" s="45"/>
      <c r="I1004" s="45"/>
      <c r="J1004" s="45"/>
      <c r="K1004" s="46"/>
      <c r="L1004" s="46"/>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row>
    <row r="1005">
      <c r="A1005" s="45"/>
      <c r="B1005" s="110"/>
      <c r="C1005" s="45"/>
      <c r="D1005" s="45"/>
      <c r="E1005" s="45"/>
      <c r="F1005" s="45"/>
      <c r="G1005" s="45"/>
      <c r="H1005" s="45"/>
      <c r="I1005" s="45"/>
      <c r="J1005" s="45"/>
      <c r="K1005" s="46"/>
      <c r="L1005" s="46"/>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row>
    <row r="1006">
      <c r="A1006" s="45"/>
      <c r="B1006" s="110"/>
      <c r="C1006" s="45"/>
      <c r="D1006" s="45"/>
      <c r="E1006" s="45"/>
      <c r="F1006" s="45"/>
      <c r="G1006" s="45"/>
      <c r="H1006" s="45"/>
      <c r="I1006" s="45"/>
      <c r="J1006" s="45"/>
      <c r="K1006" s="46"/>
      <c r="L1006" s="46"/>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row>
    <row r="1007">
      <c r="A1007" s="45"/>
      <c r="B1007" s="110"/>
      <c r="C1007" s="45"/>
      <c r="D1007" s="45"/>
      <c r="E1007" s="45"/>
      <c r="F1007" s="45"/>
      <c r="G1007" s="45"/>
      <c r="H1007" s="45"/>
      <c r="I1007" s="45"/>
      <c r="J1007" s="45"/>
      <c r="K1007" s="46"/>
      <c r="L1007" s="46"/>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row>
    <row r="1008">
      <c r="A1008" s="45"/>
      <c r="B1008" s="110"/>
      <c r="C1008" s="45"/>
      <c r="D1008" s="45"/>
      <c r="E1008" s="45"/>
      <c r="F1008" s="45"/>
      <c r="G1008" s="45"/>
      <c r="H1008" s="45"/>
      <c r="I1008" s="45"/>
      <c r="J1008" s="45"/>
      <c r="K1008" s="46"/>
      <c r="L1008" s="46"/>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row>
    <row r="1009">
      <c r="A1009" s="45"/>
      <c r="B1009" s="110"/>
      <c r="C1009" s="45"/>
      <c r="D1009" s="45"/>
      <c r="E1009" s="45"/>
      <c r="F1009" s="45"/>
      <c r="G1009" s="45"/>
      <c r="H1009" s="45"/>
      <c r="I1009" s="45"/>
      <c r="J1009" s="45"/>
      <c r="K1009" s="46"/>
      <c r="L1009" s="46"/>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row>
    <row r="1010">
      <c r="A1010" s="45"/>
      <c r="B1010" s="110"/>
      <c r="C1010" s="45"/>
      <c r="D1010" s="45"/>
      <c r="E1010" s="45"/>
      <c r="F1010" s="45"/>
      <c r="G1010" s="45"/>
      <c r="H1010" s="45"/>
      <c r="I1010" s="45"/>
      <c r="J1010" s="45"/>
      <c r="K1010" s="46"/>
      <c r="L1010" s="46"/>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row>
    <row r="1011">
      <c r="A1011" s="45"/>
      <c r="B1011" s="110"/>
      <c r="C1011" s="45"/>
      <c r="D1011" s="45"/>
      <c r="E1011" s="45"/>
      <c r="F1011" s="45"/>
      <c r="G1011" s="45"/>
      <c r="H1011" s="45"/>
      <c r="I1011" s="45"/>
      <c r="J1011" s="45"/>
      <c r="K1011" s="46"/>
      <c r="L1011" s="46"/>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row>
    <row r="1012">
      <c r="A1012" s="45"/>
      <c r="B1012" s="110"/>
      <c r="C1012" s="45"/>
      <c r="D1012" s="45"/>
      <c r="E1012" s="45"/>
      <c r="F1012" s="45"/>
      <c r="G1012" s="45"/>
      <c r="H1012" s="45"/>
      <c r="I1012" s="45"/>
      <c r="J1012" s="45"/>
      <c r="K1012" s="46"/>
      <c r="L1012" s="46"/>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row>
    <row r="1013">
      <c r="A1013" s="45"/>
      <c r="B1013" s="110"/>
      <c r="C1013" s="45"/>
      <c r="D1013" s="45"/>
      <c r="E1013" s="45"/>
      <c r="F1013" s="45"/>
      <c r="G1013" s="45"/>
      <c r="H1013" s="45"/>
      <c r="I1013" s="45"/>
      <c r="J1013" s="45"/>
      <c r="K1013" s="46"/>
      <c r="L1013" s="46"/>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row>
    <row r="1014">
      <c r="A1014" s="45"/>
      <c r="B1014" s="110"/>
      <c r="C1014" s="45"/>
      <c r="D1014" s="45"/>
      <c r="E1014" s="45"/>
      <c r="F1014" s="45"/>
      <c r="G1014" s="45"/>
      <c r="H1014" s="45"/>
      <c r="I1014" s="45"/>
      <c r="J1014" s="45"/>
      <c r="K1014" s="46"/>
      <c r="L1014" s="46"/>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row>
    <row r="1015">
      <c r="A1015" s="45"/>
      <c r="B1015" s="110"/>
      <c r="C1015" s="45"/>
      <c r="D1015" s="45"/>
      <c r="E1015" s="45"/>
      <c r="F1015" s="45"/>
      <c r="G1015" s="45"/>
      <c r="H1015" s="45"/>
      <c r="I1015" s="45"/>
      <c r="J1015" s="45"/>
      <c r="K1015" s="46"/>
      <c r="L1015" s="46"/>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row>
    <row r="1016">
      <c r="A1016" s="45"/>
      <c r="B1016" s="110"/>
      <c r="C1016" s="45"/>
      <c r="D1016" s="45"/>
      <c r="E1016" s="45"/>
      <c r="F1016" s="45"/>
      <c r="G1016" s="45"/>
      <c r="H1016" s="45"/>
      <c r="I1016" s="45"/>
      <c r="J1016" s="45"/>
      <c r="K1016" s="46"/>
      <c r="L1016" s="46"/>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row>
    <row r="1017">
      <c r="A1017" s="45"/>
      <c r="B1017" s="110"/>
      <c r="C1017" s="45"/>
      <c r="D1017" s="45"/>
      <c r="E1017" s="45"/>
      <c r="F1017" s="45"/>
      <c r="G1017" s="45"/>
      <c r="H1017" s="45"/>
      <c r="I1017" s="45"/>
      <c r="J1017" s="45"/>
      <c r="K1017" s="46"/>
      <c r="L1017" s="46"/>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row>
    <row r="1018">
      <c r="B1018" s="175"/>
      <c r="K1018" s="176"/>
      <c r="L1018" s="176"/>
    </row>
    <row r="1019">
      <c r="B1019" s="175"/>
      <c r="K1019" s="176"/>
      <c r="L1019" s="176"/>
    </row>
    <row r="1020">
      <c r="B1020" s="175"/>
      <c r="K1020" s="176"/>
      <c r="L1020" s="176"/>
    </row>
    <row r="1021">
      <c r="B1021" s="175"/>
      <c r="K1021" s="176"/>
      <c r="L1021" s="176"/>
    </row>
    <row r="1022">
      <c r="B1022" s="175"/>
      <c r="K1022" s="176"/>
      <c r="L1022" s="176"/>
    </row>
    <row r="1023">
      <c r="B1023" s="175"/>
      <c r="K1023" s="176"/>
      <c r="L1023" s="176"/>
    </row>
    <row r="1024">
      <c r="B1024" s="175"/>
      <c r="K1024" s="176"/>
      <c r="L1024" s="176"/>
    </row>
  </sheetData>
  <conditionalFormatting sqref="B3:B1024">
    <cfRule type="expression" dxfId="1" priority="1">
      <formula>$A3=true</formula>
    </cfRule>
  </conditionalFormatting>
  <conditionalFormatting sqref="A3:A1024 C3:L1024 N3:N1024 M8">
    <cfRule type="expression" dxfId="0" priority="2">
      <formula>$A3=true</formula>
    </cfRule>
  </conditionalFormatting>
  <conditionalFormatting sqref="M3:M1024">
    <cfRule type="containsText" dxfId="2" priority="3" operator="containsText" text="Done">
      <formula>NOT(ISERROR(SEARCH(("Done"),(M3))))</formula>
    </cfRule>
  </conditionalFormatting>
  <conditionalFormatting sqref="D2:D1024">
    <cfRule type="containsText" dxfId="3" priority="4" operator="containsText" text="Good">
      <formula>NOT(ISERROR(SEARCH(("Good"),(D2))))</formula>
    </cfRule>
  </conditionalFormatting>
  <conditionalFormatting sqref="D2:D1024">
    <cfRule type="containsText" dxfId="4" priority="5" operator="containsText" text="Bad">
      <formula>NOT(ISERROR(SEARCH(("Bad"),(D2))))</formula>
    </cfRule>
  </conditionalFormatting>
  <conditionalFormatting sqref="D2:D1024">
    <cfRule type="containsText" dxfId="5" priority="6" operator="containsText" text="Can be Improved">
      <formula>NOT(ISERROR(SEARCH(("Can be Improved"),(D2))))</formula>
    </cfRule>
  </conditionalFormatting>
  <conditionalFormatting sqref="A3:M111">
    <cfRule type="expression" dxfId="6" priority="7">
      <formula>or($D3="Good",$D3="Not relevant")</formula>
    </cfRule>
  </conditionalFormatting>
  <dataValidations>
    <dataValidation type="list" allowBlank="1" sqref="D3:D7 D9:D11">
      <formula1>"Good,Can be Improved,Bad,Not Relevant"</formula1>
    </dataValidation>
  </dataValidations>
  <hyperlinks>
    <hyperlink r:id="rId1" ref="C3"/>
    <hyperlink r:id="rId2" ref="C4"/>
    <hyperlink r:id="rId3" ref="C6"/>
    <hyperlink r:id="rId4" ref="C9"/>
    <hyperlink r:id="rId5" ref="C10"/>
  </hyperlinks>
  <drawing r:id="rId6"/>
</worksheet>
</file>